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5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M2" i="1"/>
  <c r="N2" i="1"/>
  <c r="H3" i="1"/>
  <c r="M3" i="1"/>
  <c r="N3" i="1"/>
  <c r="H4" i="1"/>
  <c r="M4" i="1"/>
  <c r="N4" i="1"/>
  <c r="H5" i="1"/>
  <c r="M5" i="1"/>
  <c r="N5" i="1"/>
  <c r="H6" i="1"/>
  <c r="M6" i="1"/>
  <c r="N6" i="1"/>
  <c r="H7" i="1"/>
  <c r="M7" i="1"/>
  <c r="N7" i="1"/>
  <c r="H8" i="1"/>
  <c r="M8" i="1"/>
  <c r="N8" i="1"/>
  <c r="H9" i="1"/>
  <c r="M9" i="1"/>
  <c r="N9" i="1"/>
  <c r="H10" i="1"/>
  <c r="M10" i="1"/>
  <c r="N10" i="1"/>
  <c r="H11" i="1"/>
  <c r="M11" i="1"/>
  <c r="N11" i="1"/>
  <c r="M12" i="1"/>
  <c r="N12" i="1"/>
  <c r="H13" i="1"/>
  <c r="M13" i="1"/>
  <c r="N13" i="1"/>
  <c r="H14" i="1"/>
  <c r="M14" i="1"/>
  <c r="N14" i="1"/>
  <c r="M15" i="1"/>
  <c r="N15" i="1"/>
  <c r="M16" i="1"/>
  <c r="N16" i="1"/>
  <c r="H17" i="1"/>
  <c r="M17" i="1"/>
  <c r="N17" i="1"/>
  <c r="M18" i="1"/>
  <c r="N18" i="1"/>
  <c r="M19" i="1"/>
  <c r="N19" i="1"/>
  <c r="M20" i="1"/>
  <c r="N20" i="1"/>
  <c r="H21" i="1"/>
  <c r="M21" i="1"/>
  <c r="N21" i="1"/>
  <c r="H22" i="1"/>
  <c r="M22" i="1"/>
  <c r="N22" i="1"/>
  <c r="M23" i="1"/>
  <c r="N23" i="1"/>
  <c r="M24" i="1"/>
  <c r="N24" i="1"/>
  <c r="H25" i="1"/>
  <c r="M25" i="1"/>
  <c r="N25" i="1"/>
  <c r="H26" i="1"/>
  <c r="M26" i="1"/>
  <c r="N26" i="1"/>
  <c r="H27" i="1"/>
  <c r="M27" i="1"/>
  <c r="N27" i="1"/>
  <c r="H28" i="1"/>
  <c r="M28" i="1"/>
  <c r="N28" i="1"/>
  <c r="G29" i="1"/>
  <c r="H29" i="1"/>
  <c r="M29" i="1"/>
  <c r="N29" i="1"/>
  <c r="H30" i="1"/>
  <c r="M30" i="1"/>
  <c r="N30" i="1"/>
  <c r="H31" i="1"/>
  <c r="M31" i="1"/>
  <c r="N31" i="1"/>
  <c r="H32" i="1"/>
  <c r="M32" i="1"/>
  <c r="N32" i="1"/>
  <c r="H33" i="1"/>
  <c r="M33" i="1"/>
  <c r="N33" i="1"/>
  <c r="H34" i="1"/>
  <c r="M34" i="1"/>
  <c r="N34" i="1"/>
  <c r="H35" i="1"/>
  <c r="M35" i="1"/>
  <c r="N35" i="1"/>
  <c r="H36" i="1"/>
  <c r="M36" i="1"/>
  <c r="N36" i="1"/>
  <c r="C37" i="1"/>
  <c r="H37" i="1"/>
  <c r="M37" i="1"/>
  <c r="N37" i="1"/>
  <c r="C38" i="1"/>
  <c r="H38" i="1"/>
  <c r="M38" i="1"/>
  <c r="N38" i="1"/>
  <c r="G39" i="1"/>
  <c r="M39" i="1"/>
  <c r="N39" i="1"/>
  <c r="G40" i="1"/>
  <c r="M40" i="1"/>
  <c r="N40" i="1"/>
  <c r="H41" i="1"/>
  <c r="M41" i="1"/>
  <c r="N41" i="1"/>
  <c r="H42" i="1"/>
  <c r="M42" i="1"/>
  <c r="N42" i="1"/>
  <c r="H43" i="1"/>
  <c r="M43" i="1"/>
  <c r="N43" i="1"/>
  <c r="H44" i="1"/>
  <c r="M44" i="1"/>
  <c r="N44" i="1"/>
  <c r="H45" i="1"/>
  <c r="M45" i="1"/>
  <c r="N45" i="1"/>
  <c r="H46" i="1"/>
  <c r="M46" i="1"/>
  <c r="N46" i="1"/>
  <c r="H47" i="1"/>
  <c r="M47" i="1"/>
  <c r="N47" i="1"/>
  <c r="H48" i="1"/>
  <c r="M48" i="1"/>
  <c r="N48" i="1"/>
  <c r="H49" i="1"/>
  <c r="M49" i="1"/>
  <c r="N49" i="1"/>
  <c r="H50" i="1"/>
  <c r="M50" i="1"/>
  <c r="N50" i="1"/>
  <c r="H51" i="1"/>
  <c r="M51" i="1"/>
  <c r="N51" i="1"/>
  <c r="H52" i="1"/>
  <c r="M52" i="1"/>
  <c r="N52" i="1"/>
  <c r="H53" i="1"/>
  <c r="M53" i="1"/>
  <c r="N53" i="1"/>
  <c r="H54" i="1"/>
  <c r="M54" i="1"/>
  <c r="N54" i="1"/>
  <c r="G55" i="1"/>
  <c r="M55" i="1"/>
  <c r="N55" i="1"/>
  <c r="G56" i="1"/>
  <c r="M56" i="1"/>
  <c r="N56" i="1"/>
  <c r="G57" i="1"/>
  <c r="M57" i="1"/>
  <c r="N57" i="1"/>
  <c r="G58" i="1"/>
  <c r="M58" i="1"/>
  <c r="N58" i="1"/>
  <c r="G59" i="1"/>
  <c r="M59" i="1"/>
  <c r="N59" i="1"/>
  <c r="H60" i="1"/>
  <c r="M60" i="1"/>
  <c r="N60" i="1"/>
  <c r="H61" i="1"/>
  <c r="N61" i="1"/>
  <c r="H62" i="1"/>
  <c r="N62" i="1"/>
  <c r="H63" i="1"/>
  <c r="M63" i="1"/>
  <c r="N63" i="1"/>
  <c r="H64" i="1"/>
  <c r="M64" i="1"/>
  <c r="N64" i="1"/>
  <c r="H65" i="1"/>
  <c r="M65" i="1"/>
  <c r="N65" i="1"/>
  <c r="H66" i="1"/>
  <c r="M66" i="1"/>
  <c r="N66" i="1"/>
  <c r="H67" i="1"/>
  <c r="M67" i="1"/>
  <c r="N67" i="1"/>
  <c r="H68" i="1"/>
  <c r="M68" i="1"/>
  <c r="N68" i="1"/>
  <c r="H69" i="1"/>
  <c r="M69" i="1"/>
  <c r="N69" i="1"/>
  <c r="H70" i="1"/>
  <c r="M70" i="1"/>
  <c r="N70" i="1"/>
  <c r="H71" i="1"/>
  <c r="M71" i="1"/>
  <c r="N71" i="1"/>
  <c r="H72" i="1"/>
  <c r="M72" i="1"/>
  <c r="N72" i="1"/>
  <c r="H73" i="1"/>
  <c r="M73" i="1"/>
  <c r="N73" i="1"/>
  <c r="M74" i="1"/>
  <c r="N74" i="1"/>
  <c r="M75" i="1"/>
  <c r="N75" i="1"/>
  <c r="H76" i="1"/>
  <c r="M76" i="1"/>
  <c r="N76" i="1"/>
  <c r="H77" i="1"/>
  <c r="M77" i="1"/>
  <c r="N77" i="1"/>
  <c r="H78" i="1"/>
  <c r="M78" i="1"/>
  <c r="N78" i="1"/>
  <c r="H79" i="1"/>
  <c r="M79" i="1"/>
  <c r="N79" i="1"/>
  <c r="H80" i="1"/>
  <c r="M80" i="1"/>
  <c r="N80" i="1"/>
  <c r="H81" i="1"/>
  <c r="M81" i="1"/>
  <c r="N81" i="1"/>
  <c r="H82" i="1"/>
  <c r="M82" i="1"/>
  <c r="N82" i="1"/>
  <c r="H83" i="1"/>
  <c r="M83" i="1"/>
  <c r="N83" i="1"/>
  <c r="M84" i="1"/>
  <c r="N84" i="1"/>
  <c r="M85" i="1"/>
  <c r="N85" i="1"/>
  <c r="H86" i="1"/>
  <c r="M86" i="1"/>
  <c r="N86" i="1"/>
  <c r="H87" i="1"/>
  <c r="M87" i="1"/>
  <c r="N87" i="1"/>
  <c r="M88" i="1"/>
  <c r="N88" i="1"/>
  <c r="M89" i="1"/>
  <c r="N89" i="1"/>
  <c r="M90" i="1"/>
  <c r="N90" i="1"/>
  <c r="M91" i="1"/>
  <c r="N91" i="1"/>
  <c r="M92" i="1"/>
  <c r="N92" i="1"/>
  <c r="C93" i="1"/>
  <c r="H93" i="1"/>
  <c r="M93" i="1"/>
  <c r="N93" i="1"/>
  <c r="C94" i="1"/>
  <c r="H94" i="1"/>
  <c r="M94" i="1"/>
  <c r="N94" i="1"/>
  <c r="C95" i="1"/>
  <c r="H95" i="1"/>
  <c r="M95" i="1"/>
  <c r="N95" i="1"/>
  <c r="C96" i="1"/>
  <c r="H96" i="1"/>
  <c r="M96" i="1"/>
  <c r="N96" i="1"/>
  <c r="C97" i="1"/>
  <c r="H97" i="1"/>
  <c r="M97" i="1"/>
  <c r="N97" i="1"/>
  <c r="C98" i="1"/>
  <c r="H98" i="1"/>
  <c r="M98" i="1"/>
  <c r="N98" i="1"/>
  <c r="C99" i="1"/>
  <c r="H99" i="1"/>
  <c r="M99" i="1"/>
  <c r="N99" i="1"/>
  <c r="M100" i="1"/>
  <c r="N100" i="1"/>
  <c r="M101" i="1"/>
  <c r="N101" i="1"/>
  <c r="M102" i="1"/>
  <c r="N102" i="1"/>
  <c r="N103" i="1"/>
  <c r="N104" i="1"/>
  <c r="N105" i="1"/>
  <c r="N106" i="1"/>
  <c r="N107" i="1"/>
  <c r="C108" i="1"/>
  <c r="M108" i="1"/>
  <c r="N108" i="1"/>
  <c r="C109" i="1"/>
  <c r="N109" i="1"/>
  <c r="C110" i="1"/>
  <c r="N110" i="1"/>
  <c r="C111" i="1"/>
  <c r="N111" i="1"/>
  <c r="C112" i="1"/>
  <c r="N112" i="1"/>
  <c r="M113" i="1"/>
  <c r="N113" i="1"/>
  <c r="M114" i="1"/>
  <c r="N114" i="1"/>
  <c r="N115" i="1"/>
  <c r="N116" i="1"/>
  <c r="N117" i="1"/>
  <c r="N118" i="1"/>
  <c r="N119" i="1"/>
  <c r="N120" i="1"/>
  <c r="N121" i="1"/>
  <c r="M122" i="1"/>
  <c r="N122" i="1"/>
  <c r="M123" i="1"/>
  <c r="N123" i="1"/>
  <c r="M124" i="1"/>
  <c r="N124" i="1"/>
  <c r="M125" i="1"/>
  <c r="N125" i="1"/>
  <c r="M126" i="1"/>
  <c r="N126" i="1"/>
  <c r="H127" i="1"/>
  <c r="M127" i="1"/>
  <c r="N127" i="1"/>
  <c r="H128" i="1"/>
  <c r="M128" i="1"/>
  <c r="N128" i="1"/>
  <c r="C129" i="1"/>
  <c r="M129" i="1"/>
  <c r="N129" i="1"/>
  <c r="C130" i="1"/>
  <c r="M130" i="1"/>
  <c r="N130" i="1"/>
  <c r="C131" i="1"/>
  <c r="M131" i="1"/>
  <c r="N131" i="1"/>
  <c r="C132" i="1"/>
  <c r="M132" i="1"/>
  <c r="N132" i="1"/>
  <c r="C133" i="1"/>
  <c r="M133" i="1"/>
  <c r="N133" i="1"/>
  <c r="C134" i="1"/>
  <c r="M134" i="1"/>
  <c r="N134" i="1"/>
  <c r="C135" i="1"/>
  <c r="M135" i="1"/>
  <c r="N135" i="1"/>
  <c r="C136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C143" i="1"/>
  <c r="H143" i="1"/>
  <c r="M143" i="1"/>
  <c r="N143" i="1"/>
  <c r="C144" i="1"/>
  <c r="H144" i="1"/>
  <c r="M144" i="1"/>
  <c r="N144" i="1"/>
  <c r="C145" i="1"/>
  <c r="H145" i="1"/>
  <c r="M145" i="1"/>
  <c r="N145" i="1"/>
  <c r="C146" i="1"/>
  <c r="H146" i="1"/>
  <c r="M146" i="1"/>
  <c r="N146" i="1"/>
  <c r="C147" i="1"/>
  <c r="H147" i="1"/>
  <c r="M147" i="1"/>
  <c r="N147" i="1"/>
  <c r="C148" i="1"/>
  <c r="H148" i="1"/>
  <c r="M148" i="1"/>
  <c r="N148" i="1"/>
  <c r="C149" i="1"/>
  <c r="H149" i="1"/>
  <c r="M149" i="1"/>
  <c r="N149" i="1"/>
  <c r="C150" i="1"/>
  <c r="H150" i="1"/>
  <c r="M150" i="1"/>
  <c r="N150" i="1"/>
  <c r="C151" i="1"/>
  <c r="H151" i="1"/>
  <c r="M151" i="1"/>
  <c r="N151" i="1"/>
  <c r="C152" i="1"/>
  <c r="H152" i="1"/>
  <c r="M152" i="1"/>
  <c r="N152" i="1"/>
  <c r="C153" i="1"/>
  <c r="H153" i="1"/>
  <c r="M153" i="1"/>
  <c r="N153" i="1"/>
  <c r="C154" i="1"/>
  <c r="H154" i="1"/>
  <c r="M154" i="1"/>
  <c r="N154" i="1"/>
  <c r="C155" i="1"/>
  <c r="H155" i="1"/>
  <c r="M155" i="1"/>
  <c r="N155" i="1"/>
  <c r="C156" i="1"/>
  <c r="H156" i="1"/>
  <c r="M156" i="1"/>
  <c r="N156" i="1"/>
  <c r="C157" i="1"/>
  <c r="H157" i="1"/>
  <c r="M157" i="1"/>
  <c r="N157" i="1"/>
  <c r="C158" i="1"/>
  <c r="H158" i="1"/>
  <c r="M158" i="1"/>
  <c r="N158" i="1"/>
  <c r="C159" i="1"/>
  <c r="H159" i="1"/>
  <c r="M159" i="1"/>
  <c r="N159" i="1"/>
  <c r="C160" i="1"/>
  <c r="H160" i="1"/>
  <c r="M160" i="1"/>
  <c r="N160" i="1"/>
  <c r="C161" i="1"/>
  <c r="H161" i="1"/>
  <c r="M161" i="1"/>
  <c r="N161" i="1"/>
  <c r="H162" i="1"/>
  <c r="M162" i="1"/>
  <c r="N162" i="1"/>
  <c r="H163" i="1"/>
  <c r="M163" i="1"/>
  <c r="N163" i="1"/>
  <c r="H164" i="1"/>
  <c r="M164" i="1"/>
  <c r="N164" i="1"/>
  <c r="H165" i="1"/>
  <c r="M165" i="1"/>
  <c r="N165" i="1"/>
  <c r="H166" i="1"/>
  <c r="M166" i="1"/>
  <c r="N166" i="1"/>
  <c r="H167" i="1"/>
  <c r="M167" i="1"/>
  <c r="N167" i="1"/>
  <c r="H168" i="1"/>
  <c r="M168" i="1"/>
  <c r="N168" i="1"/>
  <c r="M169" i="1"/>
  <c r="N169" i="1"/>
  <c r="M170" i="1"/>
  <c r="N170" i="1"/>
  <c r="M171" i="1"/>
  <c r="N171" i="1"/>
  <c r="M172" i="1"/>
  <c r="N172" i="1"/>
  <c r="H173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H180" i="1"/>
  <c r="M180" i="1"/>
  <c r="N180" i="1"/>
  <c r="H181" i="1"/>
  <c r="M181" i="1"/>
  <c r="N181" i="1"/>
  <c r="M182" i="1"/>
  <c r="N182" i="1"/>
  <c r="M183" i="1"/>
  <c r="N183" i="1"/>
  <c r="H184" i="1"/>
  <c r="M184" i="1"/>
  <c r="N184" i="1"/>
  <c r="H185" i="1"/>
  <c r="M185" i="1"/>
  <c r="N185" i="1"/>
  <c r="H186" i="1"/>
  <c r="M186" i="1"/>
  <c r="N186" i="1"/>
  <c r="H187" i="1"/>
  <c r="M187" i="1"/>
  <c r="N187" i="1"/>
  <c r="H188" i="1"/>
  <c r="M188" i="1"/>
  <c r="N188" i="1"/>
  <c r="H189" i="1"/>
  <c r="M189" i="1"/>
  <c r="N189" i="1"/>
  <c r="M190" i="1"/>
  <c r="N190" i="1"/>
  <c r="G191" i="1"/>
  <c r="H191" i="1"/>
  <c r="M191" i="1"/>
  <c r="N191" i="1"/>
  <c r="G192" i="1"/>
  <c r="H192" i="1"/>
  <c r="M192" i="1"/>
  <c r="N192" i="1"/>
  <c r="G193" i="1"/>
  <c r="H193" i="1"/>
  <c r="M193" i="1"/>
  <c r="N193" i="1"/>
  <c r="G194" i="1"/>
  <c r="H194" i="1"/>
  <c r="M194" i="1"/>
  <c r="N194" i="1"/>
  <c r="G195" i="1"/>
  <c r="H195" i="1"/>
  <c r="M195" i="1"/>
  <c r="N195" i="1"/>
  <c r="G196" i="1"/>
  <c r="H196" i="1"/>
  <c r="M196" i="1"/>
  <c r="N196" i="1"/>
  <c r="G197" i="1"/>
  <c r="H197" i="1"/>
  <c r="M197" i="1"/>
  <c r="N197" i="1"/>
  <c r="G198" i="1"/>
  <c r="H198" i="1"/>
  <c r="M198" i="1"/>
  <c r="N198" i="1"/>
  <c r="G199" i="1"/>
  <c r="H199" i="1"/>
  <c r="N199" i="1"/>
  <c r="G200" i="1"/>
  <c r="H200" i="1"/>
  <c r="M200" i="1"/>
  <c r="N200" i="1"/>
  <c r="G201" i="1"/>
  <c r="H201" i="1"/>
  <c r="M201" i="1"/>
  <c r="N201" i="1"/>
  <c r="G202" i="1"/>
  <c r="H202" i="1"/>
  <c r="N202" i="1"/>
  <c r="G203" i="1"/>
  <c r="H203" i="1"/>
  <c r="N203" i="1"/>
  <c r="G204" i="1"/>
  <c r="H204" i="1"/>
  <c r="M204" i="1"/>
  <c r="N204" i="1"/>
  <c r="G205" i="1"/>
  <c r="H205" i="1"/>
  <c r="M205" i="1"/>
  <c r="N205" i="1"/>
  <c r="G206" i="1"/>
  <c r="H206" i="1"/>
  <c r="M206" i="1"/>
  <c r="N206" i="1"/>
  <c r="G207" i="1"/>
  <c r="H207" i="1"/>
  <c r="M207" i="1"/>
  <c r="N207" i="1"/>
  <c r="G208" i="1"/>
  <c r="H208" i="1"/>
  <c r="M208" i="1"/>
  <c r="N208" i="1"/>
  <c r="G209" i="1"/>
  <c r="H209" i="1"/>
  <c r="M209" i="1"/>
  <c r="N209" i="1"/>
  <c r="G210" i="1"/>
  <c r="H210" i="1"/>
  <c r="N210" i="1"/>
  <c r="H211" i="1"/>
  <c r="M211" i="1"/>
  <c r="N211" i="1"/>
  <c r="H212" i="1"/>
  <c r="M212" i="1"/>
  <c r="N212" i="1"/>
  <c r="H213" i="1"/>
  <c r="M213" i="1"/>
  <c r="N213" i="1"/>
  <c r="H214" i="1"/>
  <c r="M214" i="1"/>
  <c r="N214" i="1"/>
  <c r="H215" i="1"/>
  <c r="M215" i="1"/>
  <c r="N215" i="1"/>
  <c r="H216" i="1"/>
  <c r="M216" i="1"/>
  <c r="N216" i="1"/>
  <c r="H217" i="1"/>
  <c r="M217" i="1"/>
  <c r="N217" i="1"/>
  <c r="H218" i="1"/>
  <c r="M218" i="1"/>
  <c r="N218" i="1"/>
  <c r="H219" i="1"/>
  <c r="M219" i="1"/>
  <c r="N219" i="1"/>
  <c r="H220" i="1"/>
  <c r="M220" i="1"/>
  <c r="N220" i="1"/>
  <c r="H221" i="1"/>
  <c r="M221" i="1"/>
  <c r="N221" i="1"/>
  <c r="G222" i="1"/>
  <c r="H222" i="1"/>
  <c r="M222" i="1"/>
  <c r="N222" i="1"/>
  <c r="G223" i="1"/>
  <c r="H223" i="1"/>
  <c r="M223" i="1"/>
  <c r="N223" i="1"/>
  <c r="G224" i="1"/>
  <c r="H224" i="1"/>
  <c r="M224" i="1"/>
  <c r="N224" i="1"/>
  <c r="G225" i="1"/>
  <c r="H225" i="1"/>
  <c r="M225" i="1"/>
  <c r="N225" i="1"/>
  <c r="G226" i="1"/>
  <c r="H226" i="1"/>
  <c r="M226" i="1"/>
  <c r="N226" i="1"/>
  <c r="G227" i="1"/>
  <c r="H227" i="1"/>
  <c r="M227" i="1"/>
  <c r="N227" i="1"/>
  <c r="G228" i="1"/>
  <c r="H228" i="1"/>
  <c r="M228" i="1"/>
  <c r="N228" i="1"/>
  <c r="G229" i="1"/>
  <c r="H229" i="1"/>
  <c r="M229" i="1"/>
  <c r="N229" i="1"/>
  <c r="G230" i="1"/>
  <c r="H230" i="1"/>
  <c r="M230" i="1"/>
  <c r="N230" i="1"/>
  <c r="G231" i="1"/>
  <c r="H231" i="1"/>
  <c r="M231" i="1"/>
  <c r="N231" i="1"/>
  <c r="G232" i="1"/>
  <c r="H232" i="1"/>
  <c r="M232" i="1"/>
  <c r="N232" i="1"/>
  <c r="G233" i="1"/>
  <c r="H233" i="1"/>
  <c r="M233" i="1"/>
  <c r="N233" i="1"/>
  <c r="G234" i="1"/>
  <c r="H234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H244" i="1"/>
  <c r="M244" i="1"/>
  <c r="N244" i="1"/>
  <c r="H245" i="1"/>
  <c r="M245" i="1"/>
  <c r="N245" i="1"/>
  <c r="H246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H253" i="1"/>
  <c r="M253" i="1"/>
  <c r="N253" i="1"/>
  <c r="H254" i="1"/>
  <c r="M254" i="1"/>
  <c r="N254" i="1"/>
  <c r="H255" i="1"/>
  <c r="M255" i="1"/>
  <c r="N255" i="1"/>
  <c r="H256" i="1"/>
  <c r="M256" i="1"/>
  <c r="N256" i="1"/>
  <c r="H257" i="1"/>
  <c r="M257" i="1"/>
  <c r="N257" i="1"/>
  <c r="H258" i="1"/>
  <c r="M258" i="1"/>
  <c r="N258" i="1"/>
  <c r="H259" i="1"/>
  <c r="M259" i="1"/>
  <c r="N259" i="1"/>
  <c r="H260" i="1"/>
  <c r="M260" i="1"/>
  <c r="N260" i="1"/>
  <c r="H261" i="1"/>
  <c r="M261" i="1"/>
  <c r="N261" i="1"/>
  <c r="H262" i="1"/>
  <c r="M262" i="1"/>
  <c r="N262" i="1"/>
  <c r="H263" i="1"/>
  <c r="M263" i="1"/>
  <c r="N263" i="1"/>
  <c r="H264" i="1"/>
  <c r="M264" i="1"/>
  <c r="N264" i="1"/>
  <c r="H265" i="1"/>
  <c r="M265" i="1"/>
  <c r="N265" i="1"/>
  <c r="H266" i="1"/>
  <c r="M266" i="1"/>
  <c r="N266" i="1"/>
  <c r="H267" i="1"/>
  <c r="M267" i="1"/>
  <c r="N267" i="1"/>
  <c r="H268" i="1"/>
  <c r="M268" i="1"/>
  <c r="N268" i="1"/>
  <c r="H269" i="1"/>
  <c r="M269" i="1"/>
  <c r="N269" i="1"/>
  <c r="H270" i="1"/>
  <c r="M270" i="1"/>
  <c r="N270" i="1"/>
  <c r="H271" i="1"/>
  <c r="M271" i="1"/>
  <c r="N271" i="1"/>
  <c r="H272" i="1"/>
  <c r="M272" i="1"/>
  <c r="N272" i="1"/>
  <c r="H273" i="1"/>
  <c r="M273" i="1"/>
  <c r="N273" i="1"/>
  <c r="H274" i="1"/>
  <c r="M274" i="1"/>
  <c r="N274" i="1"/>
  <c r="H275" i="1"/>
  <c r="M275" i="1"/>
  <c r="N275" i="1"/>
  <c r="H276" i="1"/>
  <c r="M276" i="1"/>
  <c r="N276" i="1"/>
  <c r="H277" i="1"/>
  <c r="M277" i="1"/>
  <c r="N277" i="1"/>
  <c r="H278" i="1"/>
  <c r="M278" i="1"/>
  <c r="N278" i="1"/>
  <c r="H279" i="1"/>
  <c r="M279" i="1"/>
  <c r="N279" i="1"/>
  <c r="H280" i="1"/>
  <c r="M280" i="1"/>
  <c r="N280" i="1"/>
  <c r="H281" i="1"/>
  <c r="M281" i="1"/>
  <c r="N281" i="1"/>
  <c r="H282" i="1"/>
  <c r="N282" i="1"/>
  <c r="M283" i="1"/>
  <c r="N283" i="1"/>
  <c r="H284" i="1"/>
  <c r="M284" i="1"/>
  <c r="N284" i="1"/>
  <c r="H285" i="1"/>
  <c r="N285" i="1"/>
  <c r="M286" i="1"/>
  <c r="N286" i="1"/>
  <c r="N287" i="1"/>
  <c r="N288" i="1"/>
  <c r="M289" i="1"/>
  <c r="N289" i="1"/>
  <c r="H290" i="1"/>
  <c r="M290" i="1"/>
  <c r="N290" i="1"/>
  <c r="H291" i="1"/>
  <c r="M291" i="1"/>
  <c r="N291" i="1"/>
  <c r="H292" i="1"/>
  <c r="M292" i="1"/>
  <c r="N292" i="1"/>
  <c r="H293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G300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H306" i="1"/>
  <c r="M306" i="1"/>
  <c r="N306" i="1"/>
  <c r="H307" i="1"/>
  <c r="M307" i="1"/>
  <c r="N307" i="1"/>
  <c r="H308" i="1"/>
  <c r="M308" i="1"/>
  <c r="N308" i="1"/>
  <c r="H309" i="1"/>
  <c r="M309" i="1"/>
  <c r="N309" i="1"/>
  <c r="H310" i="1"/>
  <c r="M310" i="1"/>
  <c r="N310" i="1"/>
  <c r="H311" i="1"/>
  <c r="M311" i="1"/>
  <c r="N311" i="1"/>
  <c r="H312" i="1"/>
  <c r="M312" i="1"/>
  <c r="N312" i="1"/>
  <c r="H313" i="1"/>
  <c r="M313" i="1"/>
  <c r="N313" i="1"/>
  <c r="H314" i="1"/>
  <c r="M314" i="1"/>
  <c r="N314" i="1"/>
  <c r="H315" i="1"/>
  <c r="M315" i="1"/>
  <c r="N315" i="1"/>
  <c r="H316" i="1"/>
  <c r="M316" i="1"/>
  <c r="N316" i="1"/>
  <c r="H317" i="1"/>
  <c r="M317" i="1"/>
  <c r="N317" i="1"/>
  <c r="M318" i="1"/>
  <c r="N318" i="1"/>
  <c r="M319" i="1"/>
  <c r="N319" i="1"/>
  <c r="M320" i="1"/>
  <c r="N320" i="1"/>
  <c r="M321" i="1"/>
  <c r="N321" i="1"/>
  <c r="H322" i="1"/>
  <c r="M322" i="1"/>
  <c r="N322" i="1"/>
  <c r="H323" i="1"/>
  <c r="M323" i="1"/>
  <c r="N323" i="1"/>
  <c r="M324" i="1"/>
  <c r="N324" i="1"/>
  <c r="H325" i="1"/>
  <c r="M325" i="1"/>
  <c r="N325" i="1"/>
  <c r="M326" i="1"/>
  <c r="N326" i="1"/>
  <c r="M327" i="1"/>
  <c r="N327" i="1"/>
  <c r="G328" i="1"/>
  <c r="H328" i="1"/>
  <c r="M328" i="1"/>
  <c r="N328" i="1"/>
  <c r="H329" i="1"/>
  <c r="M329" i="1"/>
  <c r="N329" i="1"/>
  <c r="H330" i="1"/>
  <c r="M330" i="1"/>
  <c r="N330" i="1"/>
  <c r="H331" i="1"/>
  <c r="M331" i="1"/>
  <c r="N331" i="1"/>
  <c r="H332" i="1"/>
  <c r="M332" i="1"/>
  <c r="N332" i="1"/>
  <c r="H333" i="1"/>
  <c r="M333" i="1"/>
  <c r="N333" i="1"/>
  <c r="H334" i="1"/>
  <c r="M334" i="1"/>
  <c r="N334" i="1"/>
  <c r="H335" i="1"/>
  <c r="M335" i="1"/>
  <c r="N335" i="1"/>
  <c r="M336" i="1"/>
  <c r="N336" i="1"/>
  <c r="M337" i="1"/>
  <c r="N337" i="1"/>
  <c r="M338" i="1"/>
  <c r="N338" i="1"/>
  <c r="M339" i="1"/>
  <c r="N339" i="1"/>
  <c r="N340" i="1"/>
  <c r="N341" i="1"/>
  <c r="N342" i="1"/>
  <c r="C343" i="1"/>
  <c r="H343" i="1"/>
  <c r="M343" i="1"/>
  <c r="N343" i="1"/>
  <c r="C344" i="1"/>
  <c r="H344" i="1"/>
  <c r="M344" i="1"/>
  <c r="N344" i="1"/>
  <c r="C345" i="1"/>
  <c r="H345" i="1"/>
  <c r="M345" i="1"/>
  <c r="N345" i="1"/>
  <c r="H346" i="1"/>
  <c r="M346" i="1"/>
  <c r="N346" i="1"/>
  <c r="H347" i="1"/>
  <c r="M347" i="1"/>
  <c r="N347" i="1"/>
  <c r="M348" i="1"/>
  <c r="N348" i="1"/>
  <c r="H349" i="1"/>
  <c r="M349" i="1"/>
  <c r="N349" i="1"/>
  <c r="C350" i="1"/>
  <c r="M350" i="1"/>
  <c r="N350" i="1"/>
  <c r="C351" i="1"/>
  <c r="M351" i="1"/>
  <c r="N351" i="1"/>
  <c r="C352" i="1"/>
  <c r="M352" i="1"/>
  <c r="C353" i="1"/>
  <c r="M353" i="1"/>
  <c r="N353" i="1"/>
  <c r="C354" i="1"/>
  <c r="M354" i="1"/>
  <c r="N354" i="1"/>
  <c r="C355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H363" i="1"/>
  <c r="M363" i="1"/>
  <c r="N363" i="1"/>
  <c r="H364" i="1"/>
  <c r="M364" i="1"/>
  <c r="N364" i="1"/>
  <c r="H365" i="1"/>
  <c r="M365" i="1"/>
  <c r="N365" i="1"/>
  <c r="H366" i="1"/>
  <c r="M366" i="1"/>
  <c r="N366" i="1"/>
  <c r="H367" i="1"/>
  <c r="M367" i="1"/>
  <c r="N367" i="1"/>
  <c r="H368" i="1"/>
  <c r="M368" i="1"/>
  <c r="N368" i="1"/>
  <c r="H369" i="1"/>
  <c r="M369" i="1"/>
  <c r="N369" i="1"/>
  <c r="H370" i="1"/>
  <c r="M370" i="1"/>
  <c r="N370" i="1"/>
  <c r="H371" i="1"/>
  <c r="N371" i="1"/>
  <c r="C372" i="1"/>
  <c r="M372" i="1"/>
  <c r="N372" i="1"/>
  <c r="C373" i="1"/>
  <c r="M373" i="1"/>
  <c r="N373" i="1"/>
  <c r="H374" i="1"/>
  <c r="M374" i="1"/>
  <c r="N374" i="1"/>
  <c r="H375" i="1"/>
  <c r="M375" i="1"/>
  <c r="N375" i="1"/>
  <c r="H376" i="1"/>
  <c r="N376" i="1"/>
  <c r="M377" i="1"/>
  <c r="N377" i="1"/>
  <c r="M378" i="1"/>
  <c r="N378" i="1"/>
  <c r="M379" i="1"/>
  <c r="N379" i="1"/>
  <c r="G380" i="1"/>
  <c r="H380" i="1"/>
  <c r="M380" i="1"/>
  <c r="N380" i="1"/>
  <c r="G381" i="1"/>
  <c r="H381" i="1"/>
  <c r="M381" i="1"/>
  <c r="N381" i="1"/>
  <c r="G382" i="1"/>
  <c r="H382" i="1"/>
  <c r="M382" i="1"/>
  <c r="N382" i="1"/>
  <c r="G383" i="1"/>
  <c r="H383" i="1"/>
  <c r="M383" i="1"/>
  <c r="N383" i="1"/>
  <c r="H384" i="1"/>
  <c r="M384" i="1"/>
  <c r="N384" i="1"/>
  <c r="H385" i="1"/>
  <c r="M385" i="1"/>
  <c r="N385" i="1"/>
  <c r="G386" i="1"/>
  <c r="H386" i="1"/>
  <c r="M386" i="1"/>
  <c r="N386" i="1"/>
  <c r="G387" i="1"/>
  <c r="H387" i="1"/>
  <c r="M387" i="1"/>
  <c r="N387" i="1"/>
  <c r="G388" i="1"/>
  <c r="H388" i="1"/>
  <c r="M388" i="1"/>
  <c r="N388" i="1"/>
  <c r="N389" i="1"/>
  <c r="H390" i="1"/>
  <c r="M390" i="1"/>
  <c r="N390" i="1"/>
  <c r="H391" i="1"/>
  <c r="M391" i="1"/>
  <c r="N391" i="1"/>
  <c r="H392" i="1"/>
  <c r="M392" i="1"/>
  <c r="N392" i="1"/>
  <c r="M393" i="1"/>
  <c r="N393" i="1"/>
  <c r="M394" i="1"/>
  <c r="N394" i="1"/>
  <c r="M395" i="1"/>
  <c r="N395" i="1"/>
  <c r="M396" i="1"/>
  <c r="N396" i="1"/>
  <c r="N397" i="1"/>
  <c r="H398" i="1"/>
  <c r="N398" i="1"/>
  <c r="H399" i="1"/>
  <c r="N399" i="1"/>
  <c r="H400" i="1"/>
  <c r="N400" i="1"/>
  <c r="H401" i="1"/>
  <c r="N401" i="1"/>
  <c r="H402" i="1"/>
  <c r="N402" i="1"/>
  <c r="H403" i="1"/>
  <c r="N403" i="1"/>
  <c r="H404" i="1"/>
  <c r="N404" i="1"/>
  <c r="H405" i="1"/>
  <c r="N405" i="1"/>
  <c r="H406" i="1"/>
  <c r="N406" i="1"/>
  <c r="H407" i="1"/>
  <c r="N407" i="1"/>
  <c r="H408" i="1"/>
  <c r="M408" i="1"/>
  <c r="N408" i="1"/>
  <c r="N409" i="1"/>
  <c r="N410" i="1"/>
  <c r="M411" i="1"/>
  <c r="N411" i="1"/>
  <c r="H412" i="1"/>
  <c r="N412" i="1"/>
  <c r="H413" i="1"/>
  <c r="N413" i="1"/>
  <c r="H414" i="1"/>
  <c r="M414" i="1"/>
  <c r="N414" i="1"/>
  <c r="N415" i="1"/>
  <c r="H416" i="1"/>
  <c r="N416" i="1"/>
  <c r="N417" i="1"/>
  <c r="M418" i="1"/>
  <c r="N418" i="1"/>
  <c r="H419" i="1"/>
  <c r="M419" i="1"/>
  <c r="N419" i="1"/>
  <c r="H420" i="1"/>
  <c r="M420" i="1"/>
  <c r="N420" i="1"/>
  <c r="H421" i="1"/>
  <c r="M421" i="1"/>
  <c r="N421" i="1"/>
  <c r="H422" i="1"/>
  <c r="M422" i="1"/>
  <c r="N422" i="1"/>
  <c r="H423" i="1"/>
  <c r="M423" i="1"/>
  <c r="N423" i="1"/>
  <c r="H424" i="1"/>
  <c r="M424" i="1"/>
  <c r="N424" i="1"/>
  <c r="H425" i="1"/>
  <c r="M425" i="1"/>
  <c r="N425" i="1"/>
  <c r="H426" i="1"/>
  <c r="M426" i="1"/>
  <c r="N426" i="1"/>
  <c r="H427" i="1"/>
  <c r="M427" i="1"/>
  <c r="N427" i="1"/>
  <c r="H428" i="1"/>
  <c r="M428" i="1"/>
  <c r="N428" i="1"/>
  <c r="H429" i="1"/>
  <c r="M429" i="1"/>
  <c r="N429" i="1"/>
  <c r="H430" i="1"/>
  <c r="M430" i="1"/>
  <c r="N430" i="1"/>
  <c r="H431" i="1"/>
  <c r="M431" i="1"/>
  <c r="N431" i="1"/>
  <c r="H432" i="1"/>
  <c r="M432" i="1"/>
  <c r="N432" i="1"/>
  <c r="H433" i="1"/>
  <c r="M433" i="1"/>
  <c r="N433" i="1"/>
  <c r="H434" i="1"/>
  <c r="M434" i="1"/>
  <c r="N434" i="1"/>
  <c r="H435" i="1"/>
  <c r="M435" i="1"/>
  <c r="N435" i="1"/>
  <c r="H436" i="1"/>
  <c r="M436" i="1"/>
  <c r="N436" i="1"/>
  <c r="H437" i="1"/>
  <c r="M437" i="1"/>
  <c r="N437" i="1"/>
  <c r="H438" i="1"/>
  <c r="M438" i="1"/>
  <c r="N438" i="1"/>
  <c r="H439" i="1"/>
  <c r="M439" i="1"/>
  <c r="N439" i="1"/>
  <c r="H440" i="1"/>
  <c r="M440" i="1"/>
  <c r="N440" i="1"/>
  <c r="H441" i="1"/>
  <c r="M441" i="1"/>
  <c r="N441" i="1"/>
  <c r="H442" i="1"/>
  <c r="M442" i="1"/>
  <c r="N442" i="1"/>
  <c r="H443" i="1"/>
  <c r="N443" i="1"/>
  <c r="H444" i="1"/>
  <c r="M444" i="1"/>
  <c r="N444" i="1"/>
  <c r="H445" i="1"/>
  <c r="M445" i="1"/>
  <c r="N445" i="1"/>
  <c r="H446" i="1"/>
  <c r="M446" i="1"/>
  <c r="N446" i="1"/>
  <c r="H447" i="1"/>
  <c r="M447" i="1"/>
  <c r="N447" i="1"/>
  <c r="H448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H457" i="1"/>
  <c r="M457" i="1"/>
  <c r="N457" i="1"/>
  <c r="H458" i="1"/>
  <c r="M458" i="1"/>
  <c r="N458" i="1"/>
  <c r="M459" i="1"/>
  <c r="N459" i="1"/>
  <c r="M460" i="1"/>
  <c r="N460" i="1"/>
  <c r="M461" i="1"/>
  <c r="N461" i="1"/>
  <c r="M462" i="1"/>
  <c r="N462" i="1"/>
  <c r="L463" i="1"/>
  <c r="M463" i="1"/>
  <c r="N463" i="1"/>
  <c r="H464" i="1"/>
  <c r="M464" i="1"/>
  <c r="N464" i="1"/>
  <c r="H465" i="1"/>
  <c r="M465" i="1"/>
  <c r="N465" i="1"/>
  <c r="H466" i="1"/>
  <c r="M466" i="1"/>
  <c r="N466" i="1"/>
  <c r="C467" i="1"/>
  <c r="H467" i="1"/>
  <c r="M467" i="1"/>
  <c r="N467" i="1"/>
  <c r="H468" i="1"/>
  <c r="N468" i="1"/>
  <c r="H469" i="1"/>
  <c r="N469" i="1"/>
  <c r="H470" i="1"/>
  <c r="N470" i="1"/>
  <c r="H471" i="1"/>
  <c r="N471" i="1"/>
  <c r="H472" i="1"/>
  <c r="N472" i="1"/>
  <c r="H473" i="1"/>
  <c r="M473" i="1"/>
  <c r="N473" i="1"/>
  <c r="H474" i="1"/>
  <c r="N474" i="1"/>
  <c r="C475" i="1"/>
  <c r="H475" i="1"/>
  <c r="M475" i="1"/>
  <c r="N475" i="1"/>
  <c r="C476" i="1"/>
  <c r="H476" i="1"/>
  <c r="M476" i="1"/>
  <c r="N476" i="1"/>
  <c r="M477" i="1"/>
  <c r="N477" i="1"/>
  <c r="M478" i="1"/>
  <c r="N478" i="1"/>
  <c r="M479" i="1"/>
  <c r="N479" i="1"/>
  <c r="H480" i="1"/>
  <c r="M480" i="1"/>
  <c r="N480" i="1"/>
  <c r="H481" i="1"/>
  <c r="M481" i="1"/>
  <c r="N481" i="1"/>
  <c r="H482" i="1"/>
  <c r="N482" i="1"/>
  <c r="H483" i="1"/>
  <c r="M483" i="1"/>
  <c r="N483" i="1"/>
  <c r="H484" i="1"/>
  <c r="M484" i="1"/>
  <c r="N484" i="1"/>
  <c r="H485" i="1"/>
  <c r="M485" i="1"/>
  <c r="N485" i="1"/>
  <c r="H486" i="1"/>
  <c r="M486" i="1"/>
  <c r="N486" i="1"/>
  <c r="M487" i="1"/>
  <c r="N487" i="1"/>
  <c r="H488" i="1"/>
  <c r="N488" i="1"/>
  <c r="M489" i="1"/>
  <c r="N489" i="1"/>
  <c r="M490" i="1"/>
  <c r="N490" i="1"/>
  <c r="H491" i="1"/>
  <c r="N491" i="1"/>
  <c r="H492" i="1"/>
  <c r="M492" i="1"/>
  <c r="N492" i="1"/>
  <c r="M493" i="1"/>
  <c r="N493" i="1"/>
  <c r="H494" i="1"/>
  <c r="N494" i="1"/>
  <c r="H495" i="1"/>
  <c r="N495" i="1"/>
  <c r="H496" i="1"/>
  <c r="M496" i="1"/>
  <c r="N496" i="1"/>
  <c r="H497" i="1"/>
  <c r="M497" i="1"/>
  <c r="N497" i="1"/>
  <c r="H498" i="1"/>
  <c r="M498" i="1"/>
  <c r="N498" i="1"/>
  <c r="H499" i="1"/>
  <c r="N499" i="1"/>
  <c r="H500" i="1"/>
  <c r="M500" i="1"/>
  <c r="N500" i="1"/>
  <c r="H501" i="1"/>
  <c r="N501" i="1"/>
  <c r="H502" i="1"/>
  <c r="N502" i="1"/>
  <c r="H503" i="1"/>
  <c r="N503" i="1"/>
  <c r="M504" i="1"/>
  <c r="N504" i="1"/>
  <c r="M505" i="1"/>
  <c r="N505" i="1"/>
  <c r="H506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N515" i="1"/>
  <c r="H516" i="1"/>
  <c r="M516" i="1"/>
  <c r="N516" i="1"/>
  <c r="H517" i="1"/>
  <c r="M517" i="1"/>
  <c r="N517" i="1"/>
  <c r="H518" i="1"/>
  <c r="N518" i="1"/>
  <c r="H519" i="1"/>
  <c r="M519" i="1"/>
  <c r="N519" i="1"/>
  <c r="H520" i="1"/>
  <c r="N520" i="1"/>
  <c r="H521" i="1"/>
  <c r="M521" i="1"/>
  <c r="N521" i="1"/>
  <c r="H522" i="1"/>
  <c r="M522" i="1"/>
  <c r="N522" i="1"/>
  <c r="H523" i="1"/>
  <c r="M523" i="1"/>
  <c r="N523" i="1"/>
  <c r="H524" i="1"/>
  <c r="M524" i="1"/>
  <c r="N524" i="1"/>
  <c r="H525" i="1"/>
  <c r="N525" i="1"/>
  <c r="C526" i="1"/>
  <c r="H526" i="1"/>
  <c r="M526" i="1"/>
  <c r="N526" i="1"/>
  <c r="N527" i="1"/>
  <c r="C528" i="1"/>
  <c r="H528" i="1"/>
  <c r="M528" i="1"/>
  <c r="N528" i="1"/>
  <c r="C529" i="1"/>
  <c r="H529" i="1"/>
  <c r="M529" i="1"/>
  <c r="N529" i="1"/>
  <c r="H530" i="1"/>
  <c r="M530" i="1"/>
  <c r="N530" i="1"/>
  <c r="H531" i="1"/>
  <c r="M531" i="1"/>
  <c r="N531" i="1"/>
  <c r="H532" i="1"/>
  <c r="M532" i="1"/>
  <c r="N532" i="1"/>
  <c r="H533" i="1"/>
  <c r="M533" i="1"/>
  <c r="N533" i="1"/>
  <c r="H534" i="1"/>
  <c r="M534" i="1"/>
  <c r="N534" i="1"/>
  <c r="H535" i="1"/>
  <c r="M535" i="1"/>
  <c r="N535" i="1"/>
  <c r="H536" i="1"/>
  <c r="M536" i="1"/>
  <c r="N536" i="1"/>
  <c r="H537" i="1"/>
  <c r="M537" i="1"/>
  <c r="N537" i="1"/>
  <c r="H538" i="1"/>
  <c r="M538" i="1"/>
  <c r="N538" i="1"/>
  <c r="H539" i="1"/>
  <c r="M539" i="1"/>
  <c r="N539" i="1"/>
  <c r="H540" i="1"/>
  <c r="M540" i="1"/>
  <c r="N540" i="1"/>
  <c r="H541" i="1"/>
  <c r="M541" i="1"/>
  <c r="N541" i="1"/>
  <c r="H542" i="1"/>
  <c r="M542" i="1"/>
  <c r="N542" i="1"/>
  <c r="H543" i="1"/>
  <c r="M543" i="1"/>
  <c r="N543" i="1"/>
  <c r="H544" i="1"/>
  <c r="M544" i="1"/>
  <c r="N544" i="1"/>
  <c r="H545" i="1"/>
  <c r="M545" i="1"/>
  <c r="N545" i="1"/>
  <c r="H546" i="1"/>
  <c r="M546" i="1"/>
  <c r="N546" i="1"/>
  <c r="H547" i="1"/>
  <c r="M547" i="1"/>
  <c r="N547" i="1"/>
  <c r="H548" i="1"/>
  <c r="M548" i="1"/>
  <c r="N548" i="1"/>
  <c r="H549" i="1"/>
  <c r="M549" i="1"/>
  <c r="N549" i="1"/>
  <c r="H550" i="1"/>
  <c r="M550" i="1"/>
  <c r="N550" i="1"/>
  <c r="H551" i="1"/>
  <c r="M551" i="1"/>
  <c r="N551" i="1"/>
  <c r="M552" i="1"/>
  <c r="N552" i="1"/>
  <c r="M553" i="1"/>
  <c r="N553" i="1"/>
  <c r="M554" i="1"/>
  <c r="N554" i="1"/>
  <c r="H555" i="1"/>
  <c r="M555" i="1"/>
  <c r="N555" i="1"/>
  <c r="H556" i="1"/>
  <c r="M556" i="1"/>
  <c r="N556" i="1"/>
  <c r="H557" i="1"/>
  <c r="M557" i="1"/>
  <c r="N557" i="1"/>
  <c r="H558" i="1"/>
  <c r="M558" i="1"/>
  <c r="N558" i="1"/>
  <c r="M559" i="1"/>
  <c r="N559" i="1"/>
  <c r="M560" i="1"/>
  <c r="N560" i="1"/>
  <c r="H561" i="1"/>
  <c r="M561" i="1"/>
  <c r="N561" i="1"/>
  <c r="H562" i="1"/>
  <c r="M562" i="1"/>
  <c r="N562" i="1"/>
  <c r="H563" i="1"/>
  <c r="M563" i="1"/>
  <c r="N563" i="1"/>
  <c r="H564" i="1"/>
  <c r="M564" i="1"/>
  <c r="N564" i="1"/>
  <c r="H565" i="1"/>
  <c r="M565" i="1"/>
  <c r="N565" i="1"/>
  <c r="C566" i="1"/>
  <c r="H566" i="1"/>
  <c r="M566" i="1"/>
  <c r="N566" i="1"/>
  <c r="H567" i="1"/>
  <c r="M567" i="1"/>
  <c r="N567" i="1"/>
  <c r="H568" i="1"/>
  <c r="M568" i="1"/>
  <c r="N568" i="1"/>
  <c r="H569" i="1"/>
  <c r="M569" i="1"/>
  <c r="N569" i="1"/>
  <c r="H570" i="1"/>
  <c r="M570" i="1"/>
  <c r="N570" i="1"/>
  <c r="H571" i="1"/>
  <c r="M571" i="1"/>
  <c r="N571" i="1"/>
  <c r="H572" i="1"/>
  <c r="M572" i="1"/>
  <c r="N572" i="1"/>
  <c r="H573" i="1"/>
  <c r="M573" i="1"/>
  <c r="N573" i="1"/>
  <c r="C574" i="1"/>
  <c r="H574" i="1"/>
  <c r="M574" i="1"/>
  <c r="N574" i="1"/>
  <c r="H575" i="1"/>
  <c r="M575" i="1"/>
  <c r="N575" i="1"/>
  <c r="H576" i="1"/>
  <c r="M576" i="1"/>
  <c r="N576" i="1"/>
  <c r="H577" i="1"/>
  <c r="M577" i="1"/>
  <c r="N577" i="1"/>
  <c r="H578" i="1"/>
  <c r="M578" i="1"/>
  <c r="N578" i="1"/>
  <c r="H579" i="1"/>
  <c r="M579" i="1"/>
  <c r="N579" i="1"/>
  <c r="H580" i="1"/>
  <c r="M580" i="1"/>
  <c r="N580" i="1"/>
  <c r="H581" i="1"/>
  <c r="M581" i="1"/>
  <c r="N581" i="1"/>
  <c r="H582" i="1"/>
  <c r="M582" i="1"/>
  <c r="N582" i="1"/>
  <c r="M583" i="1"/>
  <c r="N583" i="1"/>
  <c r="C584" i="1"/>
  <c r="M584" i="1"/>
  <c r="N584" i="1"/>
  <c r="C585" i="1"/>
  <c r="M585" i="1"/>
  <c r="N585" i="1"/>
  <c r="C586" i="1"/>
  <c r="M586" i="1"/>
  <c r="N586" i="1"/>
  <c r="C587" i="1"/>
  <c r="M587" i="1"/>
  <c r="N587" i="1"/>
  <c r="C588" i="1"/>
  <c r="M588" i="1"/>
  <c r="N588" i="1"/>
  <c r="C589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H595" i="1"/>
  <c r="M595" i="1"/>
  <c r="N595" i="1"/>
  <c r="M596" i="1"/>
  <c r="N596" i="1"/>
  <c r="H597" i="1"/>
  <c r="M597" i="1"/>
  <c r="N597" i="1"/>
  <c r="H598" i="1"/>
  <c r="M598" i="1"/>
  <c r="N598" i="1"/>
  <c r="M599" i="1"/>
  <c r="N599" i="1"/>
  <c r="M600" i="1"/>
  <c r="N600" i="1"/>
  <c r="H601" i="1"/>
  <c r="M601" i="1"/>
  <c r="N601" i="1"/>
  <c r="H602" i="1"/>
  <c r="M602" i="1"/>
  <c r="N602" i="1"/>
  <c r="H603" i="1"/>
  <c r="M603" i="1"/>
  <c r="N603" i="1"/>
  <c r="H604" i="1"/>
  <c r="M604" i="1"/>
  <c r="N604" i="1"/>
  <c r="H605" i="1"/>
  <c r="M605" i="1"/>
  <c r="N605" i="1"/>
  <c r="H606" i="1"/>
  <c r="M606" i="1"/>
  <c r="N606" i="1"/>
  <c r="H607" i="1"/>
  <c r="M607" i="1"/>
  <c r="N607" i="1"/>
  <c r="H608" i="1"/>
  <c r="M608" i="1"/>
  <c r="N608" i="1"/>
  <c r="H609" i="1"/>
  <c r="M609" i="1"/>
  <c r="N609" i="1"/>
  <c r="H610" i="1"/>
  <c r="N610" i="1"/>
  <c r="H611" i="1"/>
  <c r="M611" i="1"/>
  <c r="N611" i="1"/>
  <c r="H612" i="1"/>
  <c r="M612" i="1"/>
  <c r="N612" i="1"/>
  <c r="H613" i="1"/>
  <c r="N613" i="1"/>
  <c r="H614" i="1"/>
  <c r="N614" i="1"/>
  <c r="H615" i="1"/>
  <c r="N615" i="1"/>
  <c r="M616" i="1"/>
  <c r="N616" i="1"/>
  <c r="H617" i="1"/>
  <c r="N617" i="1"/>
  <c r="H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H633" i="1"/>
  <c r="N633" i="1"/>
  <c r="H634" i="1"/>
  <c r="N634" i="1"/>
  <c r="H635" i="1"/>
  <c r="N635" i="1"/>
  <c r="N636" i="1"/>
  <c r="N637" i="1"/>
  <c r="H638" i="1"/>
  <c r="N638" i="1"/>
  <c r="M639" i="1"/>
  <c r="H640" i="1"/>
  <c r="N640" i="1"/>
  <c r="H641" i="1"/>
  <c r="N641" i="1"/>
  <c r="H642" i="1"/>
  <c r="N642" i="1"/>
  <c r="H643" i="1"/>
  <c r="N643" i="1"/>
  <c r="H644" i="1"/>
  <c r="N644" i="1"/>
  <c r="H645" i="1"/>
  <c r="M645" i="1"/>
  <c r="N645" i="1"/>
  <c r="H646" i="1"/>
  <c r="L646" i="1"/>
  <c r="N646" i="1"/>
  <c r="H647" i="1"/>
  <c r="N647" i="1"/>
  <c r="H648" i="1"/>
  <c r="N648" i="1"/>
  <c r="N649" i="1"/>
  <c r="H650" i="1"/>
  <c r="N650" i="1"/>
  <c r="N651" i="1"/>
  <c r="W651" i="1"/>
  <c r="N652" i="1"/>
  <c r="H653" i="1"/>
  <c r="N653" i="1"/>
  <c r="H654" i="1"/>
  <c r="N654" i="1"/>
  <c r="H655" i="1"/>
  <c r="N655" i="1"/>
  <c r="H656" i="1"/>
  <c r="N656" i="1"/>
  <c r="N657" i="1"/>
  <c r="H658" i="1"/>
  <c r="N658" i="1"/>
  <c r="N659" i="1"/>
  <c r="H660" i="1"/>
  <c r="N660" i="1"/>
  <c r="L661" i="1"/>
  <c r="N661" i="1"/>
  <c r="N662" i="1"/>
  <c r="N663" i="1"/>
  <c r="N664" i="1"/>
  <c r="N665" i="1"/>
  <c r="C666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N674" i="1"/>
  <c r="H675" i="1"/>
  <c r="L675" i="1"/>
  <c r="N675" i="1"/>
  <c r="H676" i="1"/>
  <c r="N676" i="1"/>
  <c r="L677" i="1"/>
  <c r="N677" i="1"/>
  <c r="H678" i="1"/>
  <c r="N678" i="1"/>
  <c r="H679" i="1"/>
  <c r="L679" i="1"/>
  <c r="N679" i="1"/>
  <c r="H680" i="1"/>
  <c r="N680" i="1"/>
  <c r="H681" i="1"/>
  <c r="N681" i="1"/>
  <c r="N682" i="1"/>
  <c r="N683" i="1"/>
  <c r="H684" i="1"/>
  <c r="N684" i="1"/>
  <c r="H685" i="1"/>
  <c r="M685" i="1"/>
  <c r="N685" i="1"/>
  <c r="N686" i="1"/>
  <c r="H687" i="1"/>
  <c r="N687" i="1"/>
  <c r="H688" i="1"/>
  <c r="M688" i="1"/>
  <c r="N688" i="1"/>
  <c r="H689" i="1"/>
  <c r="N689" i="1"/>
  <c r="H690" i="1"/>
  <c r="N690" i="1"/>
  <c r="H691" i="1"/>
  <c r="N691" i="1"/>
  <c r="H692" i="1"/>
  <c r="N692" i="1"/>
  <c r="H693" i="1"/>
  <c r="M693" i="1"/>
  <c r="N693" i="1"/>
  <c r="H694" i="1"/>
  <c r="N694" i="1"/>
  <c r="N695" i="1"/>
  <c r="C696" i="1"/>
  <c r="H696" i="1"/>
  <c r="N696" i="1"/>
  <c r="H697" i="1"/>
  <c r="L697" i="1"/>
  <c r="N697" i="1"/>
  <c r="H698" i="1"/>
  <c r="L698" i="1"/>
  <c r="N698" i="1"/>
  <c r="N699" i="1"/>
  <c r="N700" i="1"/>
  <c r="H701" i="1"/>
  <c r="L701" i="1"/>
  <c r="N701" i="1"/>
  <c r="H702" i="1"/>
  <c r="L702" i="1"/>
  <c r="N702" i="1"/>
  <c r="H703" i="1"/>
  <c r="L703" i="1"/>
  <c r="N703" i="1"/>
  <c r="H704" i="1"/>
  <c r="N704" i="1"/>
  <c r="H705" i="1"/>
  <c r="N705" i="1"/>
  <c r="H706" i="1"/>
  <c r="N706" i="1"/>
  <c r="H707" i="1"/>
  <c r="N707" i="1"/>
  <c r="H708" i="1"/>
  <c r="N708" i="1"/>
  <c r="H709" i="1"/>
  <c r="N709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N718" i="1"/>
  <c r="N719" i="1"/>
  <c r="N720" i="1"/>
  <c r="N721" i="1"/>
  <c r="N722" i="1"/>
  <c r="H723" i="1"/>
  <c r="M723" i="1"/>
  <c r="N723" i="1"/>
  <c r="N724" i="1"/>
  <c r="C725" i="1"/>
  <c r="H725" i="1"/>
  <c r="M725" i="1"/>
  <c r="N725" i="1"/>
  <c r="H726" i="1"/>
  <c r="M726" i="1"/>
  <c r="N726" i="1"/>
  <c r="H727" i="1"/>
  <c r="N727" i="1"/>
  <c r="H728" i="1"/>
  <c r="N728" i="1"/>
  <c r="H729" i="1"/>
  <c r="N729" i="1"/>
  <c r="N730" i="1"/>
  <c r="H731" i="1"/>
  <c r="N731" i="1"/>
  <c r="H732" i="1"/>
  <c r="N732" i="1"/>
  <c r="H733" i="1"/>
  <c r="N733" i="1"/>
  <c r="H734" i="1"/>
  <c r="N734" i="1"/>
  <c r="H735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C755" i="1"/>
  <c r="H755" i="1"/>
  <c r="N755" i="1"/>
  <c r="H756" i="1"/>
  <c r="N756" i="1"/>
  <c r="H757" i="1"/>
  <c r="N757" i="1"/>
  <c r="H758" i="1"/>
  <c r="N758" i="1"/>
  <c r="H759" i="1"/>
  <c r="N759" i="1"/>
  <c r="H760" i="1"/>
  <c r="N760" i="1"/>
  <c r="H761" i="1"/>
  <c r="N761" i="1"/>
  <c r="H762" i="1"/>
  <c r="N762" i="1"/>
  <c r="H763" i="1"/>
  <c r="N763" i="1"/>
  <c r="N764" i="1"/>
  <c r="H765" i="1"/>
  <c r="N765" i="1"/>
  <c r="H766" i="1"/>
  <c r="N766" i="1"/>
  <c r="H767" i="1"/>
  <c r="H768" i="1"/>
  <c r="H769" i="1"/>
  <c r="N769" i="1"/>
  <c r="H770" i="1"/>
  <c r="N770" i="1"/>
  <c r="N771" i="1"/>
  <c r="N772" i="1"/>
  <c r="N773" i="1"/>
  <c r="N774" i="1"/>
  <c r="N775" i="1"/>
  <c r="N776" i="1"/>
  <c r="N777" i="1"/>
  <c r="H778" i="1"/>
  <c r="N778" i="1"/>
  <c r="H779" i="1"/>
  <c r="N779" i="1"/>
  <c r="H780" i="1"/>
  <c r="N780" i="1"/>
  <c r="H781" i="1"/>
  <c r="L781" i="1"/>
  <c r="N781" i="1"/>
  <c r="H782" i="1"/>
  <c r="L782" i="1"/>
  <c r="N782" i="1"/>
  <c r="N783" i="1"/>
  <c r="H784" i="1"/>
  <c r="N784" i="1"/>
  <c r="N785" i="1"/>
  <c r="N786" i="1"/>
  <c r="N787" i="1"/>
  <c r="N788" i="1"/>
  <c r="N789" i="1"/>
  <c r="N790" i="1"/>
  <c r="H791" i="1"/>
  <c r="N791" i="1"/>
  <c r="H792" i="1"/>
  <c r="N792" i="1"/>
  <c r="H793" i="1"/>
  <c r="N793" i="1"/>
  <c r="H794" i="1"/>
  <c r="N794" i="1"/>
  <c r="H795" i="1"/>
  <c r="N795" i="1"/>
  <c r="H796" i="1"/>
  <c r="N796" i="1"/>
  <c r="H797" i="1"/>
  <c r="N797" i="1"/>
  <c r="H798" i="1"/>
  <c r="N798" i="1"/>
  <c r="H799" i="1"/>
  <c r="M799" i="1"/>
  <c r="N799" i="1"/>
  <c r="H800" i="1"/>
  <c r="N800" i="1"/>
  <c r="H801" i="1"/>
  <c r="N801" i="1"/>
  <c r="H802" i="1"/>
  <c r="N802" i="1"/>
  <c r="H803" i="1"/>
  <c r="N803" i="1"/>
  <c r="H804" i="1"/>
  <c r="N804" i="1"/>
  <c r="H805" i="1"/>
  <c r="N805" i="1"/>
  <c r="H806" i="1"/>
  <c r="N806" i="1"/>
  <c r="H807" i="1"/>
  <c r="N807" i="1"/>
  <c r="H808" i="1"/>
  <c r="N808" i="1"/>
  <c r="H809" i="1"/>
  <c r="N809" i="1"/>
  <c r="H810" i="1"/>
  <c r="N810" i="1"/>
  <c r="H811" i="1"/>
  <c r="N811" i="1"/>
  <c r="H812" i="1"/>
  <c r="N812" i="1"/>
  <c r="N813" i="1"/>
  <c r="H814" i="1"/>
  <c r="N814" i="1"/>
  <c r="H815" i="1"/>
  <c r="N815" i="1"/>
  <c r="N816" i="1"/>
  <c r="H817" i="1"/>
  <c r="N817" i="1"/>
  <c r="H818" i="1"/>
  <c r="N818" i="1"/>
  <c r="H819" i="1"/>
  <c r="N819" i="1"/>
  <c r="H820" i="1"/>
  <c r="N820" i="1"/>
  <c r="H821" i="1"/>
  <c r="N821" i="1"/>
  <c r="H822" i="1"/>
  <c r="N822" i="1"/>
</calcChain>
</file>

<file path=xl/sharedStrings.xml><?xml version="1.0" encoding="utf-8"?>
<sst xmlns="http://schemas.openxmlformats.org/spreadsheetml/2006/main" count="26226" uniqueCount="780">
  <si>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</si>
  <si>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</si>
  <si>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</si>
  <si>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</si>
  <si>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</si>
  <si>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</si>
  <si>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</si>
  <si>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</si>
  <si>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</si>
  <si>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</si>
  <si>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</si>
  <si>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</si>
  <si>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</si>
  <si>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</si>
  <si>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</si>
  <si>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</si>
  <si>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</si>
  <si>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</si>
  <si>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</si>
  <si>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</si>
  <si>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</si>
  <si>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</si>
  <si>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</si>
  <si>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</si>
  <si>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</si>
  <si>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</si>
  <si>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</si>
  <si>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</si>
  <si>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</si>
  <si>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</si>
  <si>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</si>
  <si>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</si>
  <si>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</si>
  <si>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</si>
  <si>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</si>
  <si>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</si>
  <si>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</si>
  <si>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</si>
  <si>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</si>
  <si>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</si>
  <si>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</si>
  <si>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</si>
  <si>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</si>
  <si>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</si>
  <si>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</si>
  <si>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</si>
  <si>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</si>
  <si>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</si>
  <si>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</si>
  <si>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</si>
  <si>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</si>
  <si>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</si>
  <si>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</si>
  <si>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</si>
  <si>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</si>
  <si>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</si>
  <si>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</si>
  <si>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AP US GOVT/POL - 0</t>
  </si>
  <si>
    <t>Period 06</t>
  </si>
  <si>
    <t>WIEMER, JEFFREY</t>
  </si>
  <si>
    <t>N/A</t>
  </si>
  <si>
    <t>M, T, W, H, F</t>
  </si>
  <si>
    <t>Full Year</t>
  </si>
  <si>
    <t>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</si>
  <si>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</si>
  <si>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</si>
  <si>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</si>
  <si>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</si>
  <si>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</si>
  <si>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</si>
  <si>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D - Secondary class - certified gen ed tch has not demonstrated subj-matter knowledge</t>
  </si>
  <si>
    <t>N - No</t>
  </si>
  <si>
    <t>Z - Not Applicable</t>
  </si>
  <si>
    <t>US GOVT - OC2</t>
  </si>
  <si>
    <t>Period 04</t>
  </si>
  <si>
    <t>KING, JOHN</t>
  </si>
  <si>
    <t>OC02</t>
  </si>
  <si>
    <t>Unweighted</t>
  </si>
  <si>
    <t>M - Multiple-Use Classroom or Pod</t>
  </si>
  <si>
    <t>V - Local</t>
  </si>
  <si>
    <t>US GOVT - OC</t>
  </si>
  <si>
    <t>Period 01</t>
  </si>
  <si>
    <t>O001</t>
  </si>
  <si>
    <t>Semester 1</t>
  </si>
  <si>
    <t>A - Web-based/Internet-based Course</t>
  </si>
  <si>
    <t>O002</t>
  </si>
  <si>
    <t>Semester 2</t>
  </si>
  <si>
    <t>Period 07</t>
  </si>
  <si>
    <t>O003</t>
  </si>
  <si>
    <t>Period 05</t>
  </si>
  <si>
    <t>O005</t>
  </si>
  <si>
    <t>Period 03</t>
  </si>
  <si>
    <t>O006</t>
  </si>
  <si>
    <t>O008</t>
  </si>
  <si>
    <t>O009</t>
  </si>
  <si>
    <t>O011</t>
  </si>
  <si>
    <t>American History</t>
  </si>
  <si>
    <t>AP U.S. HIST - 1</t>
  </si>
  <si>
    <t>ROBINSON, TIMOTHY</t>
  </si>
  <si>
    <t>US HIST - 0</t>
  </si>
  <si>
    <t>BENSON, JACK</t>
  </si>
  <si>
    <t>A - Exempt: College degree at the associate in applied science level or higher.</t>
  </si>
  <si>
    <t>US HIST - F1</t>
  </si>
  <si>
    <t>F007</t>
  </si>
  <si>
    <t>US HIST - OC3</t>
  </si>
  <si>
    <t>HISTORY OF THE UNITED STATES I - Q</t>
  </si>
  <si>
    <t>AMH2010</t>
  </si>
  <si>
    <t>Q003</t>
  </si>
  <si>
    <t>Z - Course is not a core academic subject</t>
  </si>
  <si>
    <t>History of the United States II - Q</t>
  </si>
  <si>
    <t>AMH2020</t>
  </si>
  <si>
    <t>Dual Enrollment</t>
  </si>
  <si>
    <t>COMPOSITION I - Q</t>
  </si>
  <si>
    <t>ENC1101</t>
  </si>
  <si>
    <t>SPERA, RUSSELL</t>
  </si>
  <si>
    <t>Q002</t>
  </si>
  <si>
    <t>I - Certified/Licensed in field being taught</t>
  </si>
  <si>
    <t>Q006</t>
  </si>
  <si>
    <t>COMPOSITION II - Q</t>
  </si>
  <si>
    <t>ENC1102</t>
  </si>
  <si>
    <t>Q005</t>
  </si>
  <si>
    <t>Economics</t>
  </si>
  <si>
    <t>AP MICROECON INNOV - 0</t>
  </si>
  <si>
    <t>HOWSARE, TODD</t>
  </si>
  <si>
    <t>Elective</t>
  </si>
  <si>
    <t>AP HUMAN GEOG - 0</t>
  </si>
  <si>
    <t>G - Other</t>
  </si>
  <si>
    <t>AP HUMAN GEOG - F1</t>
  </si>
  <si>
    <t>F002</t>
  </si>
  <si>
    <t>AVID 2 - 0</t>
  </si>
  <si>
    <t>KUERZI, ROSEANN</t>
  </si>
  <si>
    <t>Period 02</t>
  </si>
  <si>
    <t>AVID 3 - 0</t>
  </si>
  <si>
    <t>CREATIVE WRIT 1 - 1</t>
  </si>
  <si>
    <t>FOLEY, RENEE</t>
  </si>
  <si>
    <t>CREATIVE WRIT 1 - 2</t>
  </si>
  <si>
    <t>EXEC INTERN 1 - 1</t>
  </si>
  <si>
    <t>BLACK, MARY</t>
  </si>
  <si>
    <t>EXEC INTERN 2 - 2</t>
  </si>
  <si>
    <t>HOLOCAUST - 0</t>
  </si>
  <si>
    <t>INTENS READ - 11</t>
  </si>
  <si>
    <t>HUTKIN, WENDY</t>
  </si>
  <si>
    <t>Y - Yes</t>
  </si>
  <si>
    <t>INTENS READ - O1</t>
  </si>
  <si>
    <t>MAY, BRENDA</t>
  </si>
  <si>
    <t>O012</t>
  </si>
  <si>
    <t>INTENS READ - U1</t>
  </si>
  <si>
    <t>U015</t>
  </si>
  <si>
    <t>JOURN 2 - Y2</t>
  </si>
  <si>
    <t>SCHUCK, GAIL</t>
  </si>
  <si>
    <t>Y001</t>
  </si>
  <si>
    <t>JOURN 2 - Y1</t>
  </si>
  <si>
    <t>Y003</t>
  </si>
  <si>
    <t>LEAD SKLS DEV - 0</t>
  </si>
  <si>
    <t>FACINELLI, JAMES</t>
  </si>
  <si>
    <t>LIT IN MEDIA HON - 0</t>
  </si>
  <si>
    <t>H - Honors</t>
  </si>
  <si>
    <t>NAVAL SCI 1 - 0</t>
  </si>
  <si>
    <t>NAVAL SCI 2 - 0</t>
  </si>
  <si>
    <t>NAVAL SCI 3 - 1</t>
  </si>
  <si>
    <t>NAVAL SCI 4 - 0</t>
  </si>
  <si>
    <t>PSYCH 1 - 0</t>
  </si>
  <si>
    <t>PSYCH 2 - 0</t>
  </si>
  <si>
    <t>WORLD RELIGIONS - 0</t>
  </si>
  <si>
    <t>AVID 1 - 0</t>
  </si>
  <si>
    <t>JOURN 3 - Y2</t>
  </si>
  <si>
    <t>Y004</t>
  </si>
  <si>
    <t>English</t>
  </si>
  <si>
    <t>AP ENG COMPO - 0</t>
  </si>
  <si>
    <t>KERSHAW, REBEKAH</t>
  </si>
  <si>
    <t>AP ENG LIT COMPO - 0</t>
  </si>
  <si>
    <t>ENG 1 - 0</t>
  </si>
  <si>
    <t>CAPPEL, MEREDITH</t>
  </si>
  <si>
    <t>MITCHELL, AMANDA</t>
  </si>
  <si>
    <t>ENG 1 - F1</t>
  </si>
  <si>
    <t>ENG 2 - 0</t>
  </si>
  <si>
    <t>SCHREIBER, CHLOE</t>
  </si>
  <si>
    <t>ENG 2 - F1</t>
  </si>
  <si>
    <t>F008</t>
  </si>
  <si>
    <t>ENG 2 - OC</t>
  </si>
  <si>
    <t>TRUELSON, LINDA</t>
  </si>
  <si>
    <t>00O1</t>
  </si>
  <si>
    <t>O007</t>
  </si>
  <si>
    <t>ENG 3 - 0</t>
  </si>
  <si>
    <t>SCOTT, BEATRICE</t>
  </si>
  <si>
    <t>15-01</t>
  </si>
  <si>
    <t>ENG 3 - OC</t>
  </si>
  <si>
    <t>0CO1</t>
  </si>
  <si>
    <t>ENG 4: FL COLL PREP - 0</t>
  </si>
  <si>
    <t>ENG HON 1 - 0</t>
  </si>
  <si>
    <t>Halfweight</t>
  </si>
  <si>
    <t>ENG HON 2 - 0</t>
  </si>
  <si>
    <t>MONTGOMERY, KANEN</t>
  </si>
  <si>
    <t>ESE</t>
  </si>
  <si>
    <t>CAR ED: 9-12 - 0</t>
  </si>
  <si>
    <t>LRNG STRATEGIES 9-12 - ASD1</t>
  </si>
  <si>
    <t>PEPPERS, CHRISTINE</t>
  </si>
  <si>
    <t>A002</t>
  </si>
  <si>
    <t>13004A</t>
  </si>
  <si>
    <t>13-4A</t>
  </si>
  <si>
    <t>U SKLS: SOC&amp;EMO 9-12 - ASN1</t>
  </si>
  <si>
    <t>A006</t>
  </si>
  <si>
    <t>U SKLS: SOC&amp;EMO 9-12 - MMI1</t>
  </si>
  <si>
    <t>M002</t>
  </si>
  <si>
    <t>ACCESS ALGEBRA 1A - 1</t>
  </si>
  <si>
    <t>Fine Arts</t>
  </si>
  <si>
    <t>BAND 4 - 0</t>
  </si>
  <si>
    <t>BLACK, IAN</t>
  </si>
  <si>
    <t>19-01</t>
  </si>
  <si>
    <t>GUITAR 2 - 1</t>
  </si>
  <si>
    <t>FARMEN, ANNELISE</t>
  </si>
  <si>
    <t>19-02</t>
  </si>
  <si>
    <t>GUITAR 2 - 2</t>
  </si>
  <si>
    <t>JAZZ ENS 2 - 1</t>
  </si>
  <si>
    <t>AP MUS THEORY - 0</t>
  </si>
  <si>
    <t>2-D STUDIO ART 1 - 0</t>
  </si>
  <si>
    <t>SELLERS, KENNETH</t>
  </si>
  <si>
    <t>3-D STUDIO ART 1 - 0</t>
  </si>
  <si>
    <t>GULINO, SALVATORE</t>
  </si>
  <si>
    <t>BAND 1 - 0</t>
  </si>
  <si>
    <t>BAND 2 - 0</t>
  </si>
  <si>
    <t>BAND 3 - 0</t>
  </si>
  <si>
    <t>CHORUS 1 - CONCERT1</t>
  </si>
  <si>
    <t>C003</t>
  </si>
  <si>
    <t>CHORUS 2 - CONCERT2</t>
  </si>
  <si>
    <t>C002</t>
  </si>
  <si>
    <t>CHORUS 2 - CONCERT1</t>
  </si>
  <si>
    <t>CHORUS 4 - CHAMBER2</t>
  </si>
  <si>
    <t>C001</t>
  </si>
  <si>
    <t>CHORUS 4 - CHAMBER1</t>
  </si>
  <si>
    <t>THEATRE 1 - 0</t>
  </si>
  <si>
    <t>FULLER, CINDY</t>
  </si>
  <si>
    <t>19-03</t>
  </si>
  <si>
    <t>THEATRE 2 - 1</t>
  </si>
  <si>
    <t>THEATRE 2 - 2</t>
  </si>
  <si>
    <t>THEATRE 3 HON - 1</t>
  </si>
  <si>
    <t>THEATRE 4 HON - 1</t>
  </si>
  <si>
    <t>GUITAR 1 - 1</t>
  </si>
  <si>
    <t>GUITAR 1 - 2</t>
  </si>
  <si>
    <t>INSTRU ENS 1 - PERCSSION1</t>
  </si>
  <si>
    <t>P001</t>
  </si>
  <si>
    <t>INSTRU ENS 2 - PERCUSS1</t>
  </si>
  <si>
    <t>INSTRU ENS 3 - PERCUSS1</t>
  </si>
  <si>
    <t>INSTRU ENS 4 HON - PERCUSS1</t>
  </si>
  <si>
    <t>INSTRU TECNQS 1 - ScotArt1</t>
  </si>
  <si>
    <t>S001</t>
  </si>
  <si>
    <t>INSTRU TECNQS 2 - ScotArt1</t>
  </si>
  <si>
    <t>INSTRU TECNQS 3 - ScotArt1</t>
  </si>
  <si>
    <t>JAZZ ENS 1 - 1</t>
  </si>
  <si>
    <t>ORCH 1 - 1</t>
  </si>
  <si>
    <t>ORCH 2 - 1</t>
  </si>
  <si>
    <t>ORCH 3 - 1</t>
  </si>
  <si>
    <t>ORCH 4 - 1</t>
  </si>
  <si>
    <t>SPEECH 1 - 1</t>
  </si>
  <si>
    <t>SPEECH 1 - 2</t>
  </si>
  <si>
    <t>TECH THEA DES&amp;PROD 1 - 1</t>
  </si>
  <si>
    <t>TECH THEA DES&amp;PROD 1 - 2</t>
  </si>
  <si>
    <t>TECH THEA DES&amp;PROD 2 - 1</t>
  </si>
  <si>
    <t>TECH THEA DES&amp;PROD 2 - 2</t>
  </si>
  <si>
    <t>TECH THEA DES&amp;PROD 3 - 1</t>
  </si>
  <si>
    <t>TECH THEA DES&amp;PROD 3 - 2</t>
  </si>
  <si>
    <t>VOCAL ENS 3 - MADRIGALS1</t>
  </si>
  <si>
    <t>VOCAL ENS 3 - MADRICALS2</t>
  </si>
  <si>
    <t>M003</t>
  </si>
  <si>
    <t>VOCAL TECNQS 3 - FALCON1</t>
  </si>
  <si>
    <t>VOCAL TECNQS 3 - FALCON2</t>
  </si>
  <si>
    <t>F003</t>
  </si>
  <si>
    <t>VOCAL TECNQS 4 HON - FALCON1</t>
  </si>
  <si>
    <t>VOCAL TECNQS 4 HON - FALCON2</t>
  </si>
  <si>
    <t>Foreign Language - Elective</t>
  </si>
  <si>
    <t>FRENCH 2 - 1</t>
  </si>
  <si>
    <t>BARRETT, GAIL</t>
  </si>
  <si>
    <t>SPANISH 1 - 0</t>
  </si>
  <si>
    <t>FRENCH, ASHLEY</t>
  </si>
  <si>
    <t>SPANISH 1 - F1</t>
  </si>
  <si>
    <t>F001</t>
  </si>
  <si>
    <t>SPANISH 2 - 0</t>
  </si>
  <si>
    <t>QUESADA, ANA</t>
  </si>
  <si>
    <t>SPANISH 2 - F1</t>
  </si>
  <si>
    <t>F004</t>
  </si>
  <si>
    <t>SPANISH 3 HON - 0</t>
  </si>
  <si>
    <t>SPANISH 3 HON - F1</t>
  </si>
  <si>
    <t>SPANISH 4 HON - 0</t>
  </si>
  <si>
    <t>SPANISH 5 HON - 0</t>
  </si>
  <si>
    <t>Mathematics</t>
  </si>
  <si>
    <t>Math Coll. Readiness - 0</t>
  </si>
  <si>
    <t>COCHRAN, MICHAEL</t>
  </si>
  <si>
    <t>LEWIS, ALAN</t>
  </si>
  <si>
    <t>9-009</t>
  </si>
  <si>
    <t>AP CALCULUS AB - 0</t>
  </si>
  <si>
    <t>LORENZO, ISIDRO</t>
  </si>
  <si>
    <t>AP STAT - 0</t>
  </si>
  <si>
    <t>THOMPSON, ERIC</t>
  </si>
  <si>
    <t>ALG 2 - 0</t>
  </si>
  <si>
    <t>MURPHY, ROBERT</t>
  </si>
  <si>
    <t>ALG 2 - F1</t>
  </si>
  <si>
    <t>ALG 2 - OC</t>
  </si>
  <si>
    <t>OC01</t>
  </si>
  <si>
    <t>ALG 2 HON - 0</t>
  </si>
  <si>
    <t>ALG 2 HON - F1</t>
  </si>
  <si>
    <t>GEO - 0</t>
  </si>
  <si>
    <t>MICHELETTI, MICHELE</t>
  </si>
  <si>
    <t>GEO - F1</t>
  </si>
  <si>
    <t>GEO - OC</t>
  </si>
  <si>
    <t>GEO HON - 0</t>
  </si>
  <si>
    <t>GEO HON - F1</t>
  </si>
  <si>
    <t>FN05</t>
  </si>
  <si>
    <t>INF GEO - OC</t>
  </si>
  <si>
    <t>OC03</t>
  </si>
  <si>
    <t>PRE-CALCULUS HON - 0</t>
  </si>
  <si>
    <t>PRE-CALCULUS HON - F1</t>
  </si>
  <si>
    <t>F005</t>
  </si>
  <si>
    <t>Non-Credit</t>
  </si>
  <si>
    <t>DUAL ENROLLMENT - 2</t>
  </si>
  <si>
    <t>DUALENR</t>
  </si>
  <si>
    <t>TBA, 3</t>
  </si>
  <si>
    <t>Physical Education</t>
  </si>
  <si>
    <t>INDIV/DUAL SPRTS 1 - 0</t>
  </si>
  <si>
    <t>ANDERSON, MICHAEL</t>
  </si>
  <si>
    <t>GYM</t>
  </si>
  <si>
    <t>INDIV/DUAL SPRTS 2 - 0</t>
  </si>
  <si>
    <t>WEIGHT TRAIN 3 - 0</t>
  </si>
  <si>
    <t>BASKETBALL - 0</t>
  </si>
  <si>
    <t>ROBINSON, CYNTHIA</t>
  </si>
  <si>
    <t>Volleyball 1 - 0</t>
  </si>
  <si>
    <t>WEIGHT TRAIN 1 - 0</t>
  </si>
  <si>
    <t>HOPE - 0</t>
  </si>
  <si>
    <t>EVERETT, MARK</t>
  </si>
  <si>
    <t>BECKMAN, ROBERT</t>
  </si>
  <si>
    <t>Volleyball 2 - 0</t>
  </si>
  <si>
    <t>WEIGHT TRAIN 2 - 0</t>
  </si>
  <si>
    <t>TEAM SPRTS 1 - 0</t>
  </si>
  <si>
    <t>TEAM SPRTS 2 - 0</t>
  </si>
  <si>
    <t>Practical Arts</t>
  </si>
  <si>
    <t>COSMETOLOGY 4 - 1</t>
  </si>
  <si>
    <t>WHITE, JULIE</t>
  </si>
  <si>
    <t>15-09</t>
  </si>
  <si>
    <t>COSMETOLOGY 5 - 1</t>
  </si>
  <si>
    <t>COSMETOLOGY 6 - 1</t>
  </si>
  <si>
    <t>COSMETOLOGY 7 - 1</t>
  </si>
  <si>
    <t>COSMETOLOGY 8 - 1</t>
  </si>
  <si>
    <t>COSMETOLOGY 9 - 1</t>
  </si>
  <si>
    <t>DIGITAL DESIGN 1 - 1</t>
  </si>
  <si>
    <t>CANAVAN, AMY</t>
  </si>
  <si>
    <t>DIGITAL DESIGN 2 - 1</t>
  </si>
  <si>
    <t>DRAFT 1 - 1</t>
  </si>
  <si>
    <t>AWE, MICHAEL</t>
  </si>
  <si>
    <t>15-08</t>
  </si>
  <si>
    <t>DRAFT 2 - 1</t>
  </si>
  <si>
    <t>DRAFT 3 - 1</t>
  </si>
  <si>
    <t>DRAFT 4 - 1</t>
  </si>
  <si>
    <t>JOURN 1 - 1</t>
  </si>
  <si>
    <t>INTROD TO INFO TECH - 0</t>
  </si>
  <si>
    <t>Science</t>
  </si>
  <si>
    <t>AP CHEM - 0</t>
  </si>
  <si>
    <t>SELLERS, JEFFREY</t>
  </si>
  <si>
    <t>ANAT PHYSIO HON - 0</t>
  </si>
  <si>
    <t>BIO 1 - 0</t>
  </si>
  <si>
    <t>SHIPE, JONATHON</t>
  </si>
  <si>
    <t>ROBINSON, CAROLE</t>
  </si>
  <si>
    <t>WILKINS, PATRICK</t>
  </si>
  <si>
    <t>BIO 1 - F1</t>
  </si>
  <si>
    <t>F006</t>
  </si>
  <si>
    <t>BIO 1 - OC</t>
  </si>
  <si>
    <t>SAMPSON CAREY, REBECCA</t>
  </si>
  <si>
    <t>BIO 1 HON - 0</t>
  </si>
  <si>
    <t>BIO 1 HON - F1</t>
  </si>
  <si>
    <t>CHEM 1 - 0</t>
  </si>
  <si>
    <t>MAFFUCCI, JAMES</t>
  </si>
  <si>
    <t>CHEM 1 HON - 0</t>
  </si>
  <si>
    <t>CHEM 1 HON - F1</t>
  </si>
  <si>
    <t>ENV SCI - 0</t>
  </si>
  <si>
    <t>15-07</t>
  </si>
  <si>
    <t>HERZBERG, MICHAEL</t>
  </si>
  <si>
    <t>ERTH/SPA SCI - OC</t>
  </si>
  <si>
    <t>ERTH/SPA SCI - OC1</t>
  </si>
  <si>
    <t>O010</t>
  </si>
  <si>
    <t>PHYS 1 - 0</t>
  </si>
  <si>
    <t>PHYS 1 HON - 0</t>
  </si>
  <si>
    <t>Vocational Education</t>
  </si>
  <si>
    <t>BLDG CONST TECH 2 - 0</t>
  </si>
  <si>
    <t>15-04</t>
  </si>
  <si>
    <t>BLDG CONST TECH 3 - 0</t>
  </si>
  <si>
    <t>BLDG CONST TECH 4 - 0</t>
  </si>
  <si>
    <t>BLDG CONST TECH 5 - 0</t>
  </si>
  <si>
    <t>COSMETOLOGY NAILS 2 - 0</t>
  </si>
  <si>
    <t>ELECTRICITY 2 - 0</t>
  </si>
  <si>
    <t>ELECTRICITY 3 - 0</t>
  </si>
  <si>
    <t>ELECTRICITY 4 - 0</t>
  </si>
  <si>
    <t>ELECTRITICY 5 - 1</t>
  </si>
  <si>
    <t>GROOM &amp; SAL SERS 1 - 1</t>
  </si>
  <si>
    <t>PRACTICAL ARTS GEN - 1</t>
  </si>
  <si>
    <t>11, 12</t>
  </si>
  <si>
    <t>PRACTICAL ARTS GEN - 2</t>
  </si>
  <si>
    <t>FOUND OF WEB DESIGN - 0</t>
  </si>
  <si>
    <t>World History</t>
  </si>
  <si>
    <t>AP WORLD HIST - 0</t>
  </si>
  <si>
    <t>STEPHENS, MELISSA</t>
  </si>
  <si>
    <t>AP WORLD HIST - F1</t>
  </si>
  <si>
    <t>WORLD HIST - 0</t>
  </si>
  <si>
    <t>WORLD HIST - OC</t>
  </si>
  <si>
    <t>MUS TECH &amp; SO ENG 1 - 1</t>
  </si>
  <si>
    <t>MUS TECH &amp; SO ENG 1 - 2</t>
  </si>
  <si>
    <t>AP MACROECON - 0</t>
  </si>
  <si>
    <t>ENG HON 3 - 0</t>
  </si>
  <si>
    <t>PARKE, ERIN</t>
  </si>
  <si>
    <t>ENG HON 3 - F1</t>
  </si>
  <si>
    <t>USER INTERFACE DSN - 0</t>
  </si>
  <si>
    <t>WORLD HIST HON - 0</t>
  </si>
  <si>
    <t>WORLD HIST HON - F1</t>
  </si>
  <si>
    <t>CHORUS 3 - CHAMBER2</t>
  </si>
  <si>
    <t>CHORUS 3 - CHAMBER1</t>
  </si>
  <si>
    <t>INSTRU TECNQS 4 HON - ScotArt1</t>
  </si>
  <si>
    <t>2-D STUDIO ART 2 - 0</t>
  </si>
  <si>
    <t>3-D STUDIO ART 2 - 0</t>
  </si>
  <si>
    <t>ACCESS US HIST - 1</t>
  </si>
  <si>
    <t>ACCESS ALGEBRA 1B - 0</t>
  </si>
  <si>
    <t>JAZZ ENS 4 HON - 1</t>
  </si>
  <si>
    <t>ACCESS US GOVT - 1</t>
  </si>
  <si>
    <t>MUSIC THEATRE 1 - 1</t>
  </si>
  <si>
    <t>MUSIC THEATRE 1 - 2</t>
  </si>
  <si>
    <t>MUSIC THEATRE 2 - 1</t>
  </si>
  <si>
    <t>MUSIC THEATRE 2 - 2</t>
  </si>
  <si>
    <t>MUSIC THEATRE 3 - 1</t>
  </si>
  <si>
    <t>MUSIC THEATRE 3 - 2</t>
  </si>
  <si>
    <t>VOCAL TECNQS 1 - FALCON1</t>
  </si>
  <si>
    <t>VOCAL TECNQS 2 - FALCON1</t>
  </si>
  <si>
    <t>VOCAL TECNQS 2 - FALCON2</t>
  </si>
  <si>
    <t>VOCAL ENS 1 - MADRIGALS2</t>
  </si>
  <si>
    <t>VOCAL ENS 1 - MADRIGALS1</t>
  </si>
  <si>
    <t>VOCAL ENS 2 - MADRIGALS2</t>
  </si>
  <si>
    <t>M001</t>
  </si>
  <si>
    <t>VOCAL ENS 2 - MADRIGALS1</t>
  </si>
  <si>
    <t>ALG 1 CR - 0</t>
  </si>
  <si>
    <t>ALG 1-A - 0</t>
  </si>
  <si>
    <t>LEPAIN, MATTHEW</t>
  </si>
  <si>
    <t>ALG 1 - OC</t>
  </si>
  <si>
    <t>AP PSYCH - 0</t>
  </si>
  <si>
    <t>TECH THEA DES&amp;PROD4H - 1</t>
  </si>
  <si>
    <t>TECH THEA DES&amp;PROD4H - 2</t>
  </si>
  <si>
    <t>MARINE SCI 1 HON - 0</t>
  </si>
  <si>
    <t>MUS TECH &amp; SO ENG 2 - 1</t>
  </si>
  <si>
    <t>MUS TECH &amp; SO ENG 2 - 2</t>
  </si>
  <si>
    <t>BAND 5 HON - 0</t>
  </si>
  <si>
    <t>ECON FIN LIT - 0</t>
  </si>
  <si>
    <t>DONALD, JACK</t>
  </si>
  <si>
    <t>ECON FIN LIT - OC</t>
  </si>
  <si>
    <t>ECON FIN LIT - OC1</t>
  </si>
  <si>
    <t>EXPANDED SKILLS:9-12 - 0</t>
  </si>
  <si>
    <t>PHILIPSON, SUSAN</t>
  </si>
  <si>
    <t>H</t>
  </si>
  <si>
    <t>PTEC Enrollment - 11</t>
  </si>
  <si>
    <t>PTECENR</t>
  </si>
  <si>
    <t>TBA, 6</t>
  </si>
  <si>
    <t>ACCESS INTEG SCI 1 - 1</t>
  </si>
  <si>
    <t>FOOD SCI &amp; SAFETY - 1</t>
  </si>
  <si>
    <t>LOUNSBURY, LISE</t>
  </si>
  <si>
    <t>FOOD SCI &amp; SAFETY - 2</t>
  </si>
  <si>
    <t>ANALYSIS OF FUNC HON - 0</t>
  </si>
  <si>
    <t>TRIG HON - 0</t>
  </si>
  <si>
    <t>PTEC Enrollment - 12</t>
  </si>
  <si>
    <t>1004 001</t>
  </si>
  <si>
    <t>Z - Not Applicable.</t>
  </si>
  <si>
    <t>INTENS READ - 31</t>
  </si>
  <si>
    <t>PALIJA, LINDA</t>
  </si>
  <si>
    <t>3005 001</t>
  </si>
  <si>
    <t>INTENS READ - N1</t>
  </si>
  <si>
    <t>N005 003</t>
  </si>
  <si>
    <t>N006 004</t>
  </si>
  <si>
    <t>N009 005</t>
  </si>
  <si>
    <t>INTENS READ - T1</t>
  </si>
  <si>
    <t>T009 009</t>
  </si>
  <si>
    <t>T012 011</t>
  </si>
  <si>
    <t>T013 012</t>
  </si>
  <si>
    <t>T014 013</t>
  </si>
  <si>
    <t>U019 019</t>
  </si>
  <si>
    <t>READ COLL. SUCCESS   - A1</t>
  </si>
  <si>
    <t>A005 001</t>
  </si>
  <si>
    <t>A006 002</t>
  </si>
  <si>
    <t>A007 003</t>
  </si>
  <si>
    <t>A008 004</t>
  </si>
  <si>
    <t>A009 005</t>
  </si>
  <si>
    <t>READ COLL. SUCCESS   - B1</t>
  </si>
  <si>
    <t>B012 012</t>
  </si>
  <si>
    <t>B013 013</t>
  </si>
  <si>
    <t>B014 014</t>
  </si>
  <si>
    <t>1005 005</t>
  </si>
  <si>
    <t>1006 002</t>
  </si>
  <si>
    <t>1007 003</t>
  </si>
  <si>
    <t>1001 001</t>
  </si>
  <si>
    <t>1006 005</t>
  </si>
  <si>
    <t>1008 008</t>
  </si>
  <si>
    <t>1009 009</t>
  </si>
  <si>
    <t>1003 001</t>
  </si>
  <si>
    <t>1005 002</t>
  </si>
  <si>
    <t>1002 002</t>
  </si>
  <si>
    <t>1003 003</t>
  </si>
  <si>
    <t>1004 004</t>
  </si>
  <si>
    <t>1007 005</t>
  </si>
  <si>
    <t>1008 001</t>
  </si>
  <si>
    <t>1011 003</t>
  </si>
  <si>
    <t>1012 004</t>
  </si>
  <si>
    <t>ENG 4 - 0</t>
  </si>
  <si>
    <t>1009 004</t>
  </si>
  <si>
    <t>ENG HON 1 - F1</t>
  </si>
  <si>
    <t>F002 001</t>
  </si>
  <si>
    <t>F004 002</t>
  </si>
  <si>
    <t>ENG HON 2 - F1</t>
  </si>
  <si>
    <t>F003 003</t>
  </si>
  <si>
    <t>F004 004</t>
  </si>
  <si>
    <t>1006 006</t>
  </si>
  <si>
    <t>F009 009</t>
  </si>
  <si>
    <t>1013 013</t>
  </si>
  <si>
    <t>1002 001</t>
  </si>
  <si>
    <t>1003 002</t>
  </si>
  <si>
    <t>1004 003</t>
  </si>
  <si>
    <t>NOWAK, TROY</t>
  </si>
  <si>
    <t>1004 002</t>
  </si>
  <si>
    <t>1006 003</t>
  </si>
  <si>
    <t>1007 004</t>
  </si>
  <si>
    <t>1009 005</t>
  </si>
  <si>
    <t>GEO - N1</t>
  </si>
  <si>
    <t>N011 011</t>
  </si>
  <si>
    <t>F004 003</t>
  </si>
  <si>
    <t>LIB ARTS MATH 1 - 0</t>
  </si>
  <si>
    <t>MYERS, BARBI</t>
  </si>
  <si>
    <t>15-03</t>
  </si>
  <si>
    <t>1005 003</t>
  </si>
  <si>
    <t>1006 004</t>
  </si>
  <si>
    <t>Y - Highly Qualified</t>
  </si>
  <si>
    <t>1035 034</t>
  </si>
  <si>
    <t>0005 005</t>
  </si>
  <si>
    <t>AP SPANISH LANG &amp; CU - 0</t>
  </si>
  <si>
    <t>AP CAPSTONE SEMINAR - 0</t>
  </si>
  <si>
    <t>DEV LANG ARTS ESOL - 0</t>
  </si>
  <si>
    <t>READ COLL. SUCCESS   - AE1</t>
  </si>
  <si>
    <t>A017 017</t>
  </si>
  <si>
    <t>SEMANTICS-LOGIC HON - 0</t>
  </si>
  <si>
    <t>0004 004</t>
  </si>
  <si>
    <t>AP STUDIO/2-D - 0</t>
  </si>
  <si>
    <t>AP STUDIO/3-D - 0</t>
  </si>
  <si>
    <t>EURHY 1 - 0</t>
  </si>
  <si>
    <t>EURHY 2 - 1</t>
  </si>
  <si>
    <t>EURHY 2 - 2</t>
  </si>
  <si>
    <t>2002 002</t>
  </si>
  <si>
    <t>ENG HON 4 - 0</t>
  </si>
  <si>
    <t>SPECI DESIGN PE - 1</t>
  </si>
  <si>
    <t>VAUGHT, RYAN</t>
  </si>
  <si>
    <t>F001 001</t>
  </si>
  <si>
    <t>F005 004</t>
  </si>
  <si>
    <t>0008 008</t>
  </si>
  <si>
    <t>ENG 1 - OC</t>
  </si>
  <si>
    <t>N002 001</t>
  </si>
  <si>
    <t>A001 001</t>
  </si>
  <si>
    <t>ELECTRICITY 1 - 0</t>
  </si>
  <si>
    <t>1010 010</t>
  </si>
  <si>
    <t>O003 001</t>
  </si>
  <si>
    <t>ERTH/SPA SCI - F1</t>
  </si>
  <si>
    <t>AP COMP GOVT/POL - 0</t>
  </si>
  <si>
    <t>0001 001</t>
  </si>
  <si>
    <t>0002 002</t>
  </si>
  <si>
    <t>0009 009</t>
  </si>
  <si>
    <t>1008 007</t>
  </si>
  <si>
    <t>1007 007</t>
  </si>
  <si>
    <t>1007 006</t>
  </si>
  <si>
    <t>CHEM 1 - F1</t>
  </si>
  <si>
    <t>1005 001</t>
  </si>
  <si>
    <t>O008 003</t>
  </si>
  <si>
    <t>PORT DEV: 3D DES HON - 0</t>
  </si>
  <si>
    <t>0006 002</t>
  </si>
  <si>
    <t>PRIN FOOD PREPR - 2</t>
  </si>
  <si>
    <t>2011 011</t>
  </si>
  <si>
    <t>NUTRITION &amp; WELLNESS - 1</t>
  </si>
  <si>
    <t>2012 012</t>
  </si>
  <si>
    <t>2013 013</t>
  </si>
  <si>
    <t>2014 014</t>
  </si>
  <si>
    <t>LEADERSHIP DEVELOPMENT SEMINAR - Q</t>
  </si>
  <si>
    <t>SLS1264</t>
  </si>
  <si>
    <t>Q081 001</t>
  </si>
  <si>
    <t>1006 001</t>
  </si>
  <si>
    <t>1008 002</t>
  </si>
  <si>
    <t>WKPL ESSENTIALS - 2</t>
  </si>
  <si>
    <t>2022 022</t>
  </si>
  <si>
    <t>2023 023</t>
  </si>
  <si>
    <t>2024 024</t>
  </si>
  <si>
    <t>2010 010</t>
  </si>
  <si>
    <t>2025 025</t>
  </si>
  <si>
    <t>2026 026</t>
  </si>
  <si>
    <t>2027 027</t>
  </si>
  <si>
    <t>1012 011</t>
  </si>
  <si>
    <t>2028 028</t>
  </si>
  <si>
    <t>BLDG CONST TECH 1 - 0</t>
  </si>
  <si>
    <t>ELECTRICITY 6 - 0</t>
  </si>
  <si>
    <t>ERTH/SPA SCI - 0</t>
  </si>
  <si>
    <t>B002 002</t>
  </si>
  <si>
    <t>INTERMEDIATE ALGEBRA - 1</t>
  </si>
  <si>
    <t>MAT1033</t>
  </si>
  <si>
    <t>COLLEGE ALGEBRA - 2</t>
  </si>
  <si>
    <t>MAC1105</t>
  </si>
  <si>
    <t>2001 001</t>
  </si>
  <si>
    <t>0007 007</t>
  </si>
  <si>
    <t>0006 006</t>
  </si>
  <si>
    <t>ALG 1 - F1</t>
  </si>
  <si>
    <t>0OC4 002</t>
  </si>
  <si>
    <t>Y002 001</t>
  </si>
  <si>
    <t>Y004 002</t>
  </si>
  <si>
    <t>JOURN 3 - Y1</t>
  </si>
  <si>
    <t>Y001 001</t>
  </si>
  <si>
    <t>Y003 002</t>
  </si>
  <si>
    <t>JOURN 4 - Y1</t>
  </si>
  <si>
    <t>JOURN 4 - Y2</t>
  </si>
  <si>
    <t>0002 001</t>
  </si>
  <si>
    <t>0003 002</t>
  </si>
  <si>
    <t>0004 003</t>
  </si>
  <si>
    <t>0008 004</t>
  </si>
  <si>
    <t>0003 001</t>
  </si>
  <si>
    <t>JAZZ ENS 3 - 1</t>
  </si>
  <si>
    <t>2005 005</t>
  </si>
  <si>
    <t>2004 004</t>
  </si>
  <si>
    <t>0O03 002</t>
  </si>
  <si>
    <t>0OC4 003</t>
  </si>
  <si>
    <t>0OC2 001</t>
  </si>
  <si>
    <t>O002 001</t>
  </si>
  <si>
    <t>O001 001</t>
  </si>
  <si>
    <t>OC03 001</t>
  </si>
  <si>
    <t>N004 002</t>
  </si>
  <si>
    <t>0OC3 001</t>
  </si>
  <si>
    <t>001C 002</t>
  </si>
  <si>
    <t>O003 002</t>
  </si>
  <si>
    <t>O004 003</t>
  </si>
  <si>
    <t>O005 004</t>
  </si>
  <si>
    <t>CAREER &amp; LIFE PLANNING - Q</t>
  </si>
  <si>
    <t>SLS1301</t>
  </si>
  <si>
    <t>Q001 001</t>
  </si>
  <si>
    <t>PEER CLASSROOM/LABORATORY TUTORING AND PR - Q</t>
  </si>
  <si>
    <t>SLS1711</t>
  </si>
  <si>
    <t>DUAL ENROLLMENT - 1</t>
  </si>
  <si>
    <t>1007 001</t>
  </si>
  <si>
    <t>FL VIRTUAL S1 P1 - 1</t>
  </si>
  <si>
    <t>FLVS100</t>
  </si>
  <si>
    <t>TBA, 1</t>
  </si>
  <si>
    <t>ENV SCI - OC</t>
  </si>
  <si>
    <t>OC01 001</t>
  </si>
  <si>
    <t>AVID 4 - 0</t>
  </si>
  <si>
    <t>BAND 6 HON - 0</t>
  </si>
  <si>
    <t>ENG 3 - F1</t>
  </si>
  <si>
    <t>0006 001</t>
  </si>
  <si>
    <t>U SKLS: 9-12 - 1</t>
  </si>
  <si>
    <t>CAR EXERIENCES: 9-12 - 0</t>
  </si>
  <si>
    <t>ACCESS E/S SCI - 1</t>
  </si>
  <si>
    <t>ACCESS LIB ARTS MATH - 1</t>
  </si>
  <si>
    <t>Access English 1/2 - 1</t>
  </si>
  <si>
    <t>ACCESS ENGLISH 3/4 - 1</t>
  </si>
  <si>
    <t>BRUCH, BRIAN</t>
  </si>
  <si>
    <t>C - Co-teaching</t>
  </si>
  <si>
    <t>ENG 4 - OC</t>
  </si>
  <si>
    <t>0OC1 001</t>
  </si>
  <si>
    <t>LRNG STRATEGIES 9-12 - 1</t>
  </si>
  <si>
    <t>KELLEY, MICHELLE</t>
  </si>
  <si>
    <t>N001 001</t>
  </si>
  <si>
    <t>06015A</t>
  </si>
  <si>
    <t>06-51A</t>
  </si>
  <si>
    <t>100N 001</t>
  </si>
  <si>
    <t>06051A</t>
  </si>
  <si>
    <t>00O2 001</t>
  </si>
  <si>
    <t>HUTCHINS, KIERSTEN</t>
  </si>
  <si>
    <t>I001</t>
  </si>
  <si>
    <t>M, W, F</t>
  </si>
  <si>
    <t>I - In-Class One-on-One</t>
  </si>
  <si>
    <t>I101</t>
  </si>
  <si>
    <t>T, H</t>
  </si>
  <si>
    <t>I201</t>
  </si>
  <si>
    <t>I301</t>
  </si>
  <si>
    <t>ET10</t>
  </si>
  <si>
    <t>ACCESS HOPE 9-12 - 1</t>
  </si>
  <si>
    <t>U SKLS: SOC&amp;EMO 9-12 - AST1</t>
  </si>
  <si>
    <t>A002 001</t>
  </si>
  <si>
    <t>U SKLS: SOC&amp;EMO 9-12 - G1</t>
  </si>
  <si>
    <t>GALLIVAN, KATHLEEN</t>
  </si>
  <si>
    <t>G001 001</t>
  </si>
  <si>
    <t>DASCHER, DAWN</t>
  </si>
  <si>
    <t>B - Has training</t>
  </si>
  <si>
    <t>PORT DEV: 2D DES HON - 0</t>
  </si>
  <si>
    <t>CAR EXERIENCES: 9-12 - TA1</t>
  </si>
  <si>
    <t>T001 001</t>
  </si>
  <si>
    <t>T002 001</t>
  </si>
  <si>
    <t>T003 001</t>
  </si>
  <si>
    <t>T004 001</t>
  </si>
  <si>
    <t>T005 001</t>
  </si>
  <si>
    <t>T006 001</t>
  </si>
  <si>
    <t>15-02</t>
  </si>
  <si>
    <t>1I06 001</t>
  </si>
  <si>
    <t>10I9 001</t>
  </si>
  <si>
    <t>10I3 001</t>
  </si>
  <si>
    <t>10I8 001</t>
  </si>
  <si>
    <t>ALG 1 - 0</t>
  </si>
  <si>
    <t>M, T, W, H</t>
  </si>
  <si>
    <t>0005 001</t>
  </si>
  <si>
    <t>I006 001</t>
  </si>
  <si>
    <t>M, W</t>
  </si>
  <si>
    <t>I001 001</t>
  </si>
  <si>
    <t>1I05 001</t>
  </si>
  <si>
    <t>F</t>
  </si>
  <si>
    <t>I002 001</t>
  </si>
  <si>
    <t>OCCU THERAPY - 0</t>
  </si>
  <si>
    <t>Period 88</t>
  </si>
  <si>
    <t>OBERMAN, CHERYL</t>
  </si>
  <si>
    <t>1010 001</t>
  </si>
  <si>
    <t>N005 001</t>
  </si>
  <si>
    <t>N004 001</t>
  </si>
  <si>
    <t>FUND ENG 4 - 1</t>
  </si>
  <si>
    <t>FUND CONSUMER MATH - 1</t>
  </si>
  <si>
    <t>FUND ENG 1 - 2</t>
  </si>
  <si>
    <t>FUND US HISTORY - 0</t>
  </si>
  <si>
    <t>FUND ECON W/FIN LIT - 2</t>
  </si>
  <si>
    <t>FUND WORLD HISTORY - 1</t>
  </si>
  <si>
    <t>O005 001</t>
  </si>
  <si>
    <t>1I07 001</t>
  </si>
  <si>
    <t>1I10 001</t>
  </si>
  <si>
    <t>FUND INTEG SCI 3 - 1</t>
  </si>
  <si>
    <t>1011 001</t>
  </si>
  <si>
    <t>3001 001</t>
  </si>
  <si>
    <t>I1011 001</t>
  </si>
  <si>
    <t>IO01</t>
  </si>
  <si>
    <t>I012 001</t>
  </si>
  <si>
    <t>I013 001</t>
  </si>
  <si>
    <t>101I  001</t>
  </si>
  <si>
    <t>1012 001</t>
  </si>
  <si>
    <t>10I5 001</t>
  </si>
  <si>
    <t>10I2 001</t>
  </si>
  <si>
    <t>I0O1 0O1</t>
  </si>
  <si>
    <t>THRP INSTR SPT - 0</t>
  </si>
  <si>
    <t>SMALIOS, ATHINA</t>
  </si>
  <si>
    <t>M</t>
  </si>
  <si>
    <t>0004 001</t>
  </si>
  <si>
    <t>W</t>
  </si>
  <si>
    <t>LANG THERAPY - 0</t>
  </si>
  <si>
    <t>T</t>
  </si>
  <si>
    <t>SPEECH THRPY - 0</t>
  </si>
  <si>
    <t>EXEC INTERN 3 - 1</t>
  </si>
  <si>
    <t>O0O1 0O1</t>
  </si>
  <si>
    <t>OO07 O07</t>
  </si>
  <si>
    <t>OC02 001 - Copy</t>
  </si>
  <si>
    <t>GEP In-school DOP Program - 1</t>
  </si>
  <si>
    <t>GEPDOPS</t>
  </si>
  <si>
    <t>6-059</t>
  </si>
  <si>
    <t>FL VIRTUAL S1 P1 - 2</t>
  </si>
  <si>
    <t>2002 001</t>
  </si>
  <si>
    <t>2003 001</t>
  </si>
  <si>
    <t>2004 001</t>
  </si>
  <si>
    <t>2005 001</t>
  </si>
  <si>
    <t>2006 001</t>
  </si>
  <si>
    <t>2007 001</t>
  </si>
  <si>
    <t>CAR PLACEMENT: 9-12 - OJT</t>
  </si>
  <si>
    <t>6-053</t>
  </si>
  <si>
    <t>PHILOS - 0</t>
  </si>
  <si>
    <t>Q002 001</t>
  </si>
  <si>
    <t>ALG 1-B - 0</t>
  </si>
  <si>
    <t>2008 001</t>
  </si>
  <si>
    <t>2009 001</t>
  </si>
  <si>
    <t>2010 001</t>
  </si>
  <si>
    <t>2011 001</t>
  </si>
  <si>
    <t>2012 001</t>
  </si>
  <si>
    <t>2013 001</t>
  </si>
  <si>
    <t>2I14 001</t>
  </si>
  <si>
    <t>20I5 001</t>
  </si>
  <si>
    <t>10I1 001</t>
  </si>
  <si>
    <t>M, T, H, F</t>
  </si>
  <si>
    <t>I1001 001</t>
  </si>
  <si>
    <t>I008 001</t>
  </si>
  <si>
    <t>10I6 001</t>
  </si>
  <si>
    <t>1013 001</t>
  </si>
  <si>
    <t>O006 001</t>
  </si>
  <si>
    <t>11I9 1I9 001</t>
  </si>
  <si>
    <t>F010</t>
  </si>
  <si>
    <t>ACCESS ECON FIN LIT - 0</t>
  </si>
  <si>
    <t>ACCESS WORLD HISTORY - 0</t>
  </si>
  <si>
    <t>FUND EXPLORS MATH 1 - 0</t>
  </si>
  <si>
    <t>T007 001</t>
  </si>
  <si>
    <t>O004 001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</si>
</sst>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7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2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2106420</v>
      </c>
      <c r="D2" t="s">
        <v>58</v>
      </c>
      <c r="E2" t="s">
        <v>58</v>
      </c>
      <c r="F2" t="s">
        <v>59</v>
      </c>
      <c r="G2" t="str">
        <f>"0003"</f>
        <v>0003</v>
      </c>
      <c r="H2" t="str">
        <f>"09056"</f>
        <v>09056</v>
      </c>
      <c r="I2" t="s">
        <v>60</v>
      </c>
      <c r="J2" s="1">
        <v>20699</v>
      </c>
      <c r="K2" t="s">
        <v>61</v>
      </c>
      <c r="L2">
        <v>30</v>
      </c>
      <c r="M2" t="str">
        <f t="shared" ref="M2:N21" si="0">"0"</f>
        <v>0</v>
      </c>
      <c r="N2" t="str">
        <f t="shared" si="0"/>
        <v>0</v>
      </c>
      <c r="O2">
        <v>30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67</v>
      </c>
      <c r="AD2" t="b">
        <v>0</v>
      </c>
      <c r="AE2" t="b">
        <v>0</v>
      </c>
      <c r="AF2" t="s">
        <v>68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69</v>
      </c>
      <c r="AO2" t="s">
        <v>70</v>
      </c>
      <c r="AP2" t="b">
        <v>0</v>
      </c>
      <c r="AQ2" t="b">
        <v>0</v>
      </c>
      <c r="AR2" t="s">
        <v>71</v>
      </c>
      <c r="AS2" t="b">
        <v>0</v>
      </c>
      <c r="AT2" t="s">
        <v>72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56</v>
      </c>
      <c r="B3" t="s">
        <v>73</v>
      </c>
      <c r="C3">
        <v>2106310</v>
      </c>
      <c r="D3" t="s">
        <v>74</v>
      </c>
      <c r="E3" t="s">
        <v>74</v>
      </c>
      <c r="F3" t="s">
        <v>75</v>
      </c>
      <c r="G3" t="s">
        <v>76</v>
      </c>
      <c r="H3" t="str">
        <f>"06059"</f>
        <v>06059</v>
      </c>
      <c r="I3" t="s">
        <v>60</v>
      </c>
      <c r="J3" s="1">
        <v>21702</v>
      </c>
      <c r="K3" t="s">
        <v>61</v>
      </c>
      <c r="L3">
        <v>15</v>
      </c>
      <c r="M3" t="str">
        <f t="shared" si="0"/>
        <v>0</v>
      </c>
      <c r="N3" t="str">
        <f t="shared" si="0"/>
        <v>0</v>
      </c>
      <c r="O3">
        <v>15</v>
      </c>
      <c r="P3" t="s">
        <v>62</v>
      </c>
      <c r="Q3" t="s">
        <v>77</v>
      </c>
      <c r="R3" t="s">
        <v>77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0</v>
      </c>
      <c r="Z3" t="b">
        <v>0</v>
      </c>
      <c r="AA3">
        <v>103</v>
      </c>
      <c r="AB3">
        <v>235</v>
      </c>
      <c r="AC3" t="s">
        <v>78</v>
      </c>
      <c r="AD3" t="b">
        <v>0</v>
      </c>
      <c r="AE3" t="b">
        <v>1</v>
      </c>
      <c r="AF3" t="s">
        <v>68</v>
      </c>
      <c r="AG3" t="s">
        <v>60</v>
      </c>
      <c r="AH3" t="s">
        <v>60</v>
      </c>
      <c r="AI3" t="b">
        <v>1</v>
      </c>
      <c r="AJ3" t="s">
        <v>79</v>
      </c>
      <c r="AK3" t="s">
        <v>60</v>
      </c>
      <c r="AL3" t="s">
        <v>60</v>
      </c>
      <c r="AM3" t="s">
        <v>60</v>
      </c>
      <c r="AN3" t="s">
        <v>69</v>
      </c>
      <c r="AO3" t="s">
        <v>70</v>
      </c>
      <c r="AP3" t="b">
        <v>0</v>
      </c>
      <c r="AQ3" t="b">
        <v>0</v>
      </c>
      <c r="AR3" t="s">
        <v>71</v>
      </c>
      <c r="AS3" t="b">
        <v>0</v>
      </c>
      <c r="AT3" t="s">
        <v>72</v>
      </c>
      <c r="AU3" t="s">
        <v>60</v>
      </c>
      <c r="AX3" t="s">
        <v>60</v>
      </c>
      <c r="AY3" t="s">
        <v>60</v>
      </c>
      <c r="BA3" t="b">
        <v>1</v>
      </c>
      <c r="BB3" t="s">
        <v>60</v>
      </c>
      <c r="BD3" t="s">
        <v>60</v>
      </c>
    </row>
    <row r="4" spans="1:56" x14ac:dyDescent="0.25">
      <c r="A4" t="s">
        <v>56</v>
      </c>
      <c r="B4" t="s">
        <v>80</v>
      </c>
      <c r="C4">
        <v>2106310</v>
      </c>
      <c r="D4" t="s">
        <v>81</v>
      </c>
      <c r="E4" t="s">
        <v>81</v>
      </c>
      <c r="F4" t="s">
        <v>59</v>
      </c>
      <c r="G4" t="s">
        <v>82</v>
      </c>
      <c r="H4" t="str">
        <f t="shared" ref="H4:H11" si="1">"09056"</f>
        <v>09056</v>
      </c>
      <c r="I4" t="s">
        <v>60</v>
      </c>
      <c r="J4" s="1">
        <v>20699</v>
      </c>
      <c r="K4" t="s">
        <v>61</v>
      </c>
      <c r="L4">
        <v>28</v>
      </c>
      <c r="M4" t="str">
        <f t="shared" si="0"/>
        <v>0</v>
      </c>
      <c r="N4" t="str">
        <f t="shared" si="0"/>
        <v>0</v>
      </c>
      <c r="O4">
        <v>28</v>
      </c>
      <c r="P4" t="s">
        <v>83</v>
      </c>
      <c r="Q4" t="s">
        <v>77</v>
      </c>
      <c r="R4" t="s">
        <v>77</v>
      </c>
      <c r="S4" t="s">
        <v>64</v>
      </c>
      <c r="T4" t="s">
        <v>65</v>
      </c>
      <c r="U4" t="s">
        <v>66</v>
      </c>
      <c r="V4" t="s">
        <v>66</v>
      </c>
      <c r="X4" t="b">
        <v>1</v>
      </c>
      <c r="Y4" t="b">
        <v>1</v>
      </c>
      <c r="Z4" t="b">
        <v>1</v>
      </c>
      <c r="AA4">
        <v>103</v>
      </c>
      <c r="AB4">
        <v>235</v>
      </c>
      <c r="AC4" t="s">
        <v>67</v>
      </c>
      <c r="AD4" t="b">
        <v>0</v>
      </c>
      <c r="AE4" t="b">
        <v>0</v>
      </c>
      <c r="AF4" t="s">
        <v>68</v>
      </c>
      <c r="AG4" t="s">
        <v>84</v>
      </c>
      <c r="AH4" t="s">
        <v>60</v>
      </c>
      <c r="AI4" t="b">
        <v>1</v>
      </c>
      <c r="AJ4" t="s">
        <v>79</v>
      </c>
      <c r="AK4" t="s">
        <v>60</v>
      </c>
      <c r="AL4" t="s">
        <v>60</v>
      </c>
      <c r="AM4" t="s">
        <v>60</v>
      </c>
      <c r="AN4" t="s">
        <v>69</v>
      </c>
      <c r="AO4" t="s">
        <v>70</v>
      </c>
      <c r="AP4" t="b">
        <v>0</v>
      </c>
      <c r="AQ4" t="b">
        <v>0</v>
      </c>
      <c r="AR4" t="s">
        <v>71</v>
      </c>
      <c r="AS4" t="b">
        <v>0</v>
      </c>
      <c r="AT4" t="s">
        <v>72</v>
      </c>
      <c r="AU4" t="s">
        <v>60</v>
      </c>
      <c r="AX4" t="s">
        <v>60</v>
      </c>
      <c r="AY4" t="s">
        <v>60</v>
      </c>
      <c r="BA4" t="b">
        <v>1</v>
      </c>
      <c r="BB4" t="s">
        <v>60</v>
      </c>
      <c r="BD4" t="s">
        <v>60</v>
      </c>
    </row>
    <row r="5" spans="1:56" x14ac:dyDescent="0.25">
      <c r="A5" t="s">
        <v>56</v>
      </c>
      <c r="B5" t="s">
        <v>80</v>
      </c>
      <c r="C5">
        <v>2106310</v>
      </c>
      <c r="D5" t="s">
        <v>81</v>
      </c>
      <c r="E5" t="s">
        <v>81</v>
      </c>
      <c r="F5" t="s">
        <v>59</v>
      </c>
      <c r="G5" t="s">
        <v>85</v>
      </c>
      <c r="H5" t="str">
        <f t="shared" si="1"/>
        <v>09056</v>
      </c>
      <c r="I5" t="s">
        <v>60</v>
      </c>
      <c r="J5" s="1">
        <v>20699</v>
      </c>
      <c r="K5" t="s">
        <v>61</v>
      </c>
      <c r="L5">
        <v>28</v>
      </c>
      <c r="M5" t="str">
        <f t="shared" si="0"/>
        <v>0</v>
      </c>
      <c r="N5" t="str">
        <f t="shared" si="0"/>
        <v>0</v>
      </c>
      <c r="O5">
        <v>28</v>
      </c>
      <c r="P5" t="s">
        <v>86</v>
      </c>
      <c r="Q5" t="s">
        <v>77</v>
      </c>
      <c r="R5" t="s">
        <v>77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>
        <v>235</v>
      </c>
      <c r="AC5" t="s">
        <v>67</v>
      </c>
      <c r="AD5" t="b">
        <v>0</v>
      </c>
      <c r="AE5" t="b">
        <v>0</v>
      </c>
      <c r="AF5" t="s">
        <v>68</v>
      </c>
      <c r="AG5" t="s">
        <v>84</v>
      </c>
      <c r="AH5" t="s">
        <v>60</v>
      </c>
      <c r="AI5" t="b">
        <v>1</v>
      </c>
      <c r="AJ5" t="s">
        <v>79</v>
      </c>
      <c r="AK5" t="s">
        <v>60</v>
      </c>
      <c r="AL5" t="s">
        <v>60</v>
      </c>
      <c r="AM5" t="s">
        <v>60</v>
      </c>
      <c r="AN5" t="s">
        <v>69</v>
      </c>
      <c r="AO5" t="s">
        <v>70</v>
      </c>
      <c r="AP5" t="b">
        <v>0</v>
      </c>
      <c r="AQ5" t="b">
        <v>0</v>
      </c>
      <c r="AR5" t="s">
        <v>71</v>
      </c>
      <c r="AS5" t="b">
        <v>0</v>
      </c>
      <c r="AT5" t="s">
        <v>72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56</v>
      </c>
      <c r="B6" t="s">
        <v>80</v>
      </c>
      <c r="C6">
        <v>2106310</v>
      </c>
      <c r="D6" t="s">
        <v>87</v>
      </c>
      <c r="E6" t="s">
        <v>87</v>
      </c>
      <c r="F6" t="s">
        <v>59</v>
      </c>
      <c r="G6" t="s">
        <v>88</v>
      </c>
      <c r="H6" t="str">
        <f t="shared" si="1"/>
        <v>09056</v>
      </c>
      <c r="I6" t="s">
        <v>60</v>
      </c>
      <c r="J6" s="1">
        <v>20699</v>
      </c>
      <c r="K6" t="s">
        <v>61</v>
      </c>
      <c r="L6">
        <v>28</v>
      </c>
      <c r="M6" t="str">
        <f t="shared" si="0"/>
        <v>0</v>
      </c>
      <c r="N6" t="str">
        <f t="shared" si="0"/>
        <v>0</v>
      </c>
      <c r="O6">
        <v>28</v>
      </c>
      <c r="P6" t="s">
        <v>83</v>
      </c>
      <c r="Q6" t="s">
        <v>77</v>
      </c>
      <c r="R6" t="s">
        <v>77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>
        <v>235</v>
      </c>
      <c r="AC6" t="s">
        <v>67</v>
      </c>
      <c r="AD6" t="b">
        <v>0</v>
      </c>
      <c r="AE6" t="b">
        <v>0</v>
      </c>
      <c r="AF6" t="s">
        <v>68</v>
      </c>
      <c r="AG6" t="s">
        <v>84</v>
      </c>
      <c r="AH6" t="s">
        <v>60</v>
      </c>
      <c r="AI6" t="b">
        <v>1</v>
      </c>
      <c r="AJ6" t="s">
        <v>79</v>
      </c>
      <c r="AK6" t="s">
        <v>60</v>
      </c>
      <c r="AL6" t="s">
        <v>60</v>
      </c>
      <c r="AM6" t="s">
        <v>60</v>
      </c>
      <c r="AN6" t="s">
        <v>69</v>
      </c>
      <c r="AO6" t="s">
        <v>70</v>
      </c>
      <c r="AP6" t="b">
        <v>0</v>
      </c>
      <c r="AQ6" t="b">
        <v>0</v>
      </c>
      <c r="AR6" t="s">
        <v>71</v>
      </c>
      <c r="AS6" t="b">
        <v>0</v>
      </c>
      <c r="AT6" t="s">
        <v>72</v>
      </c>
      <c r="AU6" t="s">
        <v>60</v>
      </c>
      <c r="AX6" t="s">
        <v>60</v>
      </c>
      <c r="AY6" t="s">
        <v>60</v>
      </c>
      <c r="BA6" t="b">
        <v>1</v>
      </c>
      <c r="BB6" t="s">
        <v>60</v>
      </c>
      <c r="BD6" t="s">
        <v>60</v>
      </c>
    </row>
    <row r="7" spans="1:56" x14ac:dyDescent="0.25">
      <c r="A7" t="s">
        <v>56</v>
      </c>
      <c r="B7" t="s">
        <v>80</v>
      </c>
      <c r="C7">
        <v>2106310</v>
      </c>
      <c r="D7" t="s">
        <v>89</v>
      </c>
      <c r="E7" t="s">
        <v>89</v>
      </c>
      <c r="F7" t="s">
        <v>59</v>
      </c>
      <c r="G7" t="s">
        <v>90</v>
      </c>
      <c r="H7" t="str">
        <f t="shared" si="1"/>
        <v>09056</v>
      </c>
      <c r="I7" t="s">
        <v>60</v>
      </c>
      <c r="J7" s="1">
        <v>20699</v>
      </c>
      <c r="K7" t="s">
        <v>61</v>
      </c>
      <c r="L7">
        <v>28</v>
      </c>
      <c r="M7" t="str">
        <f t="shared" si="0"/>
        <v>0</v>
      </c>
      <c r="N7" t="str">
        <f t="shared" si="0"/>
        <v>0</v>
      </c>
      <c r="O7">
        <v>28</v>
      </c>
      <c r="P7" t="s">
        <v>83</v>
      </c>
      <c r="Q7" t="s">
        <v>77</v>
      </c>
      <c r="R7" t="s">
        <v>77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67</v>
      </c>
      <c r="AD7" t="b">
        <v>0</v>
      </c>
      <c r="AE7" t="b">
        <v>0</v>
      </c>
      <c r="AF7" t="s">
        <v>68</v>
      </c>
      <c r="AG7" t="s">
        <v>84</v>
      </c>
      <c r="AH7" t="s">
        <v>60</v>
      </c>
      <c r="AI7" t="b">
        <v>1</v>
      </c>
      <c r="AJ7" t="s">
        <v>79</v>
      </c>
      <c r="AK7" t="s">
        <v>60</v>
      </c>
      <c r="AL7" t="s">
        <v>60</v>
      </c>
      <c r="AM7" t="s">
        <v>60</v>
      </c>
      <c r="AN7" t="s">
        <v>69</v>
      </c>
      <c r="AO7" t="s">
        <v>70</v>
      </c>
      <c r="AP7" t="b">
        <v>0</v>
      </c>
      <c r="AQ7" t="b">
        <v>0</v>
      </c>
      <c r="AR7" t="s">
        <v>71</v>
      </c>
      <c r="AS7" t="b">
        <v>0</v>
      </c>
      <c r="AT7" t="s">
        <v>72</v>
      </c>
      <c r="AU7" t="s">
        <v>60</v>
      </c>
      <c r="AX7" t="s">
        <v>60</v>
      </c>
      <c r="AY7" t="s">
        <v>60</v>
      </c>
      <c r="BA7" t="b">
        <v>1</v>
      </c>
      <c r="BB7" t="s">
        <v>60</v>
      </c>
      <c r="BD7" t="s">
        <v>60</v>
      </c>
    </row>
    <row r="8" spans="1:56" x14ac:dyDescent="0.25">
      <c r="A8" t="s">
        <v>56</v>
      </c>
      <c r="B8" t="s">
        <v>80</v>
      </c>
      <c r="C8">
        <v>2106310</v>
      </c>
      <c r="D8" t="s">
        <v>91</v>
      </c>
      <c r="E8" t="s">
        <v>91</v>
      </c>
      <c r="F8" t="s">
        <v>59</v>
      </c>
      <c r="G8" t="s">
        <v>92</v>
      </c>
      <c r="H8" t="str">
        <f t="shared" si="1"/>
        <v>09056</v>
      </c>
      <c r="I8" t="s">
        <v>60</v>
      </c>
      <c r="J8" s="1">
        <v>20699</v>
      </c>
      <c r="K8" t="s">
        <v>61</v>
      </c>
      <c r="L8">
        <v>28</v>
      </c>
      <c r="M8" t="str">
        <f t="shared" si="0"/>
        <v>0</v>
      </c>
      <c r="N8" t="str">
        <f t="shared" si="0"/>
        <v>0</v>
      </c>
      <c r="O8">
        <v>28</v>
      </c>
      <c r="P8" t="s">
        <v>83</v>
      </c>
      <c r="Q8" t="s">
        <v>77</v>
      </c>
      <c r="R8" t="s">
        <v>77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67</v>
      </c>
      <c r="AD8" t="b">
        <v>0</v>
      </c>
      <c r="AE8" t="b">
        <v>0</v>
      </c>
      <c r="AF8" t="s">
        <v>68</v>
      </c>
      <c r="AG8" t="s">
        <v>84</v>
      </c>
      <c r="AH8" t="s">
        <v>60</v>
      </c>
      <c r="AI8" t="b">
        <v>1</v>
      </c>
      <c r="AJ8" t="s">
        <v>79</v>
      </c>
      <c r="AK8" t="s">
        <v>60</v>
      </c>
      <c r="AL8" t="s">
        <v>60</v>
      </c>
      <c r="AM8" t="s">
        <v>60</v>
      </c>
      <c r="AN8" t="s">
        <v>69</v>
      </c>
      <c r="AO8" t="s">
        <v>70</v>
      </c>
      <c r="AP8" t="b">
        <v>0</v>
      </c>
      <c r="AQ8" t="b">
        <v>0</v>
      </c>
      <c r="AR8" t="s">
        <v>71</v>
      </c>
      <c r="AS8" t="b">
        <v>0</v>
      </c>
      <c r="AT8" t="s">
        <v>72</v>
      </c>
      <c r="AU8" t="s">
        <v>60</v>
      </c>
      <c r="AX8" t="s">
        <v>60</v>
      </c>
      <c r="AY8" t="s">
        <v>60</v>
      </c>
      <c r="BA8" t="b">
        <v>1</v>
      </c>
      <c r="BB8" t="s">
        <v>60</v>
      </c>
      <c r="BD8" t="s">
        <v>60</v>
      </c>
    </row>
    <row r="9" spans="1:56" x14ac:dyDescent="0.25">
      <c r="A9" t="s">
        <v>56</v>
      </c>
      <c r="B9" t="s">
        <v>80</v>
      </c>
      <c r="C9">
        <v>2106310</v>
      </c>
      <c r="D9" t="s">
        <v>87</v>
      </c>
      <c r="E9" t="s">
        <v>87</v>
      </c>
      <c r="F9" t="s">
        <v>59</v>
      </c>
      <c r="G9" t="s">
        <v>93</v>
      </c>
      <c r="H9" t="str">
        <f t="shared" si="1"/>
        <v>09056</v>
      </c>
      <c r="I9" t="s">
        <v>60</v>
      </c>
      <c r="J9" s="1">
        <v>20699</v>
      </c>
      <c r="K9" t="s">
        <v>61</v>
      </c>
      <c r="L9">
        <v>28</v>
      </c>
      <c r="M9" t="str">
        <f t="shared" si="0"/>
        <v>0</v>
      </c>
      <c r="N9" t="str">
        <f t="shared" si="0"/>
        <v>0</v>
      </c>
      <c r="O9">
        <v>28</v>
      </c>
      <c r="P9" t="s">
        <v>86</v>
      </c>
      <c r="Q9" t="s">
        <v>77</v>
      </c>
      <c r="R9" t="s">
        <v>77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103</v>
      </c>
      <c r="AB9">
        <v>235</v>
      </c>
      <c r="AC9" t="s">
        <v>67</v>
      </c>
      <c r="AD9" t="b">
        <v>0</v>
      </c>
      <c r="AE9" t="b">
        <v>0</v>
      </c>
      <c r="AF9" t="s">
        <v>68</v>
      </c>
      <c r="AG9" t="s">
        <v>84</v>
      </c>
      <c r="AH9" t="s">
        <v>60</v>
      </c>
      <c r="AI9" t="b">
        <v>1</v>
      </c>
      <c r="AJ9" t="s">
        <v>79</v>
      </c>
      <c r="AK9" t="s">
        <v>60</v>
      </c>
      <c r="AL9" t="s">
        <v>60</v>
      </c>
      <c r="AM9" t="s">
        <v>60</v>
      </c>
      <c r="AN9" t="s">
        <v>69</v>
      </c>
      <c r="AO9" t="s">
        <v>70</v>
      </c>
      <c r="AP9" t="b">
        <v>0</v>
      </c>
      <c r="AQ9" t="b">
        <v>0</v>
      </c>
      <c r="AR9" t="s">
        <v>71</v>
      </c>
      <c r="AS9" t="b">
        <v>0</v>
      </c>
      <c r="AT9" t="s">
        <v>72</v>
      </c>
      <c r="AU9" t="s">
        <v>60</v>
      </c>
      <c r="AX9" t="s">
        <v>60</v>
      </c>
      <c r="AY9" t="s">
        <v>60</v>
      </c>
      <c r="BA9" t="b">
        <v>1</v>
      </c>
      <c r="BB9" t="s">
        <v>60</v>
      </c>
      <c r="BD9" t="s">
        <v>60</v>
      </c>
    </row>
    <row r="10" spans="1:56" x14ac:dyDescent="0.25">
      <c r="A10" t="s">
        <v>56</v>
      </c>
      <c r="B10" t="s">
        <v>80</v>
      </c>
      <c r="C10">
        <v>2106310</v>
      </c>
      <c r="D10" t="s">
        <v>89</v>
      </c>
      <c r="E10" t="s">
        <v>89</v>
      </c>
      <c r="F10" t="s">
        <v>59</v>
      </c>
      <c r="G10" t="s">
        <v>94</v>
      </c>
      <c r="H10" t="str">
        <f t="shared" si="1"/>
        <v>09056</v>
      </c>
      <c r="I10" t="s">
        <v>60</v>
      </c>
      <c r="J10" s="1">
        <v>20699</v>
      </c>
      <c r="K10" t="s">
        <v>61</v>
      </c>
      <c r="L10">
        <v>28</v>
      </c>
      <c r="M10" t="str">
        <f t="shared" si="0"/>
        <v>0</v>
      </c>
      <c r="N10" t="str">
        <f t="shared" si="0"/>
        <v>0</v>
      </c>
      <c r="O10">
        <v>28</v>
      </c>
      <c r="P10" t="s">
        <v>86</v>
      </c>
      <c r="Q10" t="s">
        <v>77</v>
      </c>
      <c r="R10" t="s">
        <v>77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67</v>
      </c>
      <c r="AD10" t="b">
        <v>0</v>
      </c>
      <c r="AE10" t="b">
        <v>0</v>
      </c>
      <c r="AF10" t="s">
        <v>68</v>
      </c>
      <c r="AG10" t="s">
        <v>84</v>
      </c>
      <c r="AH10" t="s">
        <v>60</v>
      </c>
      <c r="AI10" t="b">
        <v>1</v>
      </c>
      <c r="AJ10" t="s">
        <v>79</v>
      </c>
      <c r="AK10" t="s">
        <v>60</v>
      </c>
      <c r="AL10" t="s">
        <v>60</v>
      </c>
      <c r="AM10" t="s">
        <v>60</v>
      </c>
      <c r="AN10" t="s">
        <v>69</v>
      </c>
      <c r="AO10" t="s">
        <v>70</v>
      </c>
      <c r="AP10" t="b">
        <v>0</v>
      </c>
      <c r="AQ10" t="b">
        <v>0</v>
      </c>
      <c r="AR10" t="s">
        <v>71</v>
      </c>
      <c r="AS10" t="b">
        <v>0</v>
      </c>
      <c r="AT10" t="s">
        <v>72</v>
      </c>
      <c r="AU10" t="s">
        <v>60</v>
      </c>
      <c r="AX10" t="s">
        <v>60</v>
      </c>
      <c r="AY10" t="s">
        <v>60</v>
      </c>
      <c r="BA10" t="b">
        <v>1</v>
      </c>
      <c r="BB10" t="s">
        <v>60</v>
      </c>
      <c r="BD10" t="s">
        <v>60</v>
      </c>
    </row>
    <row r="11" spans="1:56" x14ac:dyDescent="0.25">
      <c r="A11" t="s">
        <v>56</v>
      </c>
      <c r="B11" t="s">
        <v>80</v>
      </c>
      <c r="C11">
        <v>2106310</v>
      </c>
      <c r="D11" t="s">
        <v>91</v>
      </c>
      <c r="E11" t="s">
        <v>91</v>
      </c>
      <c r="F11" t="s">
        <v>59</v>
      </c>
      <c r="G11" t="s">
        <v>95</v>
      </c>
      <c r="H11" t="str">
        <f t="shared" si="1"/>
        <v>09056</v>
      </c>
      <c r="I11" t="s">
        <v>60</v>
      </c>
      <c r="J11" s="1">
        <v>20699</v>
      </c>
      <c r="K11" t="s">
        <v>61</v>
      </c>
      <c r="L11">
        <v>29</v>
      </c>
      <c r="M11" t="str">
        <f t="shared" si="0"/>
        <v>0</v>
      </c>
      <c r="N11" t="str">
        <f t="shared" si="0"/>
        <v>0</v>
      </c>
      <c r="O11">
        <v>29</v>
      </c>
      <c r="P11" t="s">
        <v>86</v>
      </c>
      <c r="Q11" t="s">
        <v>77</v>
      </c>
      <c r="R11" t="s">
        <v>77</v>
      </c>
      <c r="S11" t="s">
        <v>64</v>
      </c>
      <c r="T11" t="s">
        <v>65</v>
      </c>
      <c r="U11" t="s">
        <v>66</v>
      </c>
      <c r="V11" t="s">
        <v>66</v>
      </c>
      <c r="X11" t="b">
        <v>1</v>
      </c>
      <c r="Y11" t="b">
        <v>1</v>
      </c>
      <c r="Z11" t="b">
        <v>1</v>
      </c>
      <c r="AA11">
        <v>103</v>
      </c>
      <c r="AB11">
        <v>230</v>
      </c>
      <c r="AC11" t="s">
        <v>67</v>
      </c>
      <c r="AD11" t="b">
        <v>0</v>
      </c>
      <c r="AE11" t="b">
        <v>0</v>
      </c>
      <c r="AF11" t="s">
        <v>68</v>
      </c>
      <c r="AG11" t="s">
        <v>84</v>
      </c>
      <c r="AH11" t="s">
        <v>60</v>
      </c>
      <c r="AI11" t="b">
        <v>1</v>
      </c>
      <c r="AJ11" t="s">
        <v>79</v>
      </c>
      <c r="AK11" t="s">
        <v>60</v>
      </c>
      <c r="AL11" t="s">
        <v>60</v>
      </c>
      <c r="AM11" t="s">
        <v>60</v>
      </c>
      <c r="AN11" t="s">
        <v>69</v>
      </c>
      <c r="AO11" t="s">
        <v>70</v>
      </c>
      <c r="AP11" t="b">
        <v>0</v>
      </c>
      <c r="AQ11" t="b">
        <v>0</v>
      </c>
      <c r="AR11" t="s">
        <v>71</v>
      </c>
      <c r="AS11" t="b">
        <v>0</v>
      </c>
      <c r="AT11" t="s">
        <v>72</v>
      </c>
      <c r="AU11" t="s">
        <v>60</v>
      </c>
      <c r="AX11" t="s">
        <v>60</v>
      </c>
      <c r="AY11" t="s">
        <v>60</v>
      </c>
      <c r="BA11" t="b">
        <v>1</v>
      </c>
      <c r="BB11" t="s">
        <v>60</v>
      </c>
      <c r="BD11" t="s">
        <v>60</v>
      </c>
    </row>
    <row r="12" spans="1:56" x14ac:dyDescent="0.25">
      <c r="A12" t="s">
        <v>96</v>
      </c>
      <c r="B12" t="s">
        <v>97</v>
      </c>
      <c r="C12">
        <v>2100330</v>
      </c>
      <c r="D12" t="s">
        <v>58</v>
      </c>
      <c r="E12" t="s">
        <v>58</v>
      </c>
      <c r="F12" t="s">
        <v>98</v>
      </c>
      <c r="G12">
        <v>1003</v>
      </c>
      <c r="H12">
        <v>12006</v>
      </c>
      <c r="I12" t="s">
        <v>60</v>
      </c>
      <c r="J12" s="2">
        <v>43075</v>
      </c>
      <c r="K12" t="s">
        <v>61</v>
      </c>
      <c r="L12">
        <v>30</v>
      </c>
      <c r="M12" t="str">
        <f t="shared" si="0"/>
        <v>0</v>
      </c>
      <c r="N12" t="str">
        <f t="shared" si="0"/>
        <v>0</v>
      </c>
      <c r="O12">
        <v>30</v>
      </c>
      <c r="P12" t="s">
        <v>62</v>
      </c>
      <c r="Q12" t="s">
        <v>63</v>
      </c>
      <c r="R12" t="s">
        <v>63</v>
      </c>
      <c r="S12" t="s">
        <v>64</v>
      </c>
      <c r="T12" t="s">
        <v>65</v>
      </c>
      <c r="U12" t="s">
        <v>66</v>
      </c>
      <c r="V12" t="s">
        <v>66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67</v>
      </c>
      <c r="AD12" t="b">
        <v>0</v>
      </c>
      <c r="AE12" t="b">
        <v>0</v>
      </c>
      <c r="AF12" t="s">
        <v>68</v>
      </c>
      <c r="AG12" t="s">
        <v>60</v>
      </c>
      <c r="AH12" t="s">
        <v>60</v>
      </c>
      <c r="AI12" t="b">
        <v>1</v>
      </c>
      <c r="AJ12" t="s">
        <v>60</v>
      </c>
      <c r="AK12" t="s">
        <v>60</v>
      </c>
      <c r="AL12" t="s">
        <v>60</v>
      </c>
      <c r="AM12" t="s">
        <v>60</v>
      </c>
      <c r="AN12" t="s">
        <v>69</v>
      </c>
      <c r="AO12" t="s">
        <v>70</v>
      </c>
      <c r="AP12" t="b">
        <v>0</v>
      </c>
      <c r="AQ12" t="b">
        <v>0</v>
      </c>
      <c r="AR12" t="s">
        <v>71</v>
      </c>
      <c r="AS12" t="b">
        <v>0</v>
      </c>
      <c r="AT12" t="s">
        <v>72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96</v>
      </c>
      <c r="B13" t="s">
        <v>99</v>
      </c>
      <c r="C13">
        <v>2100310</v>
      </c>
      <c r="D13" t="s">
        <v>81</v>
      </c>
      <c r="E13" t="s">
        <v>81</v>
      </c>
      <c r="F13" t="s">
        <v>75</v>
      </c>
      <c r="G13">
        <v>1005</v>
      </c>
      <c r="H13" t="str">
        <f>"09057"</f>
        <v>09057</v>
      </c>
      <c r="I13" t="s">
        <v>60</v>
      </c>
      <c r="J13" s="1">
        <v>21064</v>
      </c>
      <c r="K13" t="s">
        <v>61</v>
      </c>
      <c r="L13">
        <v>25</v>
      </c>
      <c r="M13" t="str">
        <f t="shared" si="0"/>
        <v>0</v>
      </c>
      <c r="N13" t="str">
        <f t="shared" si="0"/>
        <v>0</v>
      </c>
      <c r="O13">
        <v>25</v>
      </c>
      <c r="P13" t="s">
        <v>62</v>
      </c>
      <c r="Q13" t="s">
        <v>77</v>
      </c>
      <c r="R13" t="s">
        <v>77</v>
      </c>
      <c r="S13" t="s">
        <v>64</v>
      </c>
      <c r="T13" t="s">
        <v>65</v>
      </c>
      <c r="U13" t="s">
        <v>66</v>
      </c>
      <c r="V13" t="s">
        <v>66</v>
      </c>
      <c r="X13" t="b">
        <v>1</v>
      </c>
      <c r="Y13" t="b">
        <v>1</v>
      </c>
      <c r="Z13" t="b">
        <v>1</v>
      </c>
      <c r="AA13">
        <v>103</v>
      </c>
      <c r="AB13">
        <v>235</v>
      </c>
      <c r="AC13" t="s">
        <v>67</v>
      </c>
      <c r="AD13" t="b">
        <v>0</v>
      </c>
      <c r="AE13" t="b">
        <v>0</v>
      </c>
      <c r="AF13" t="s">
        <v>68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69</v>
      </c>
      <c r="AO13" t="s">
        <v>70</v>
      </c>
      <c r="AP13" t="b">
        <v>0</v>
      </c>
      <c r="AQ13" t="b">
        <v>0</v>
      </c>
      <c r="AR13" t="s">
        <v>71</v>
      </c>
      <c r="AS13" t="b">
        <v>0</v>
      </c>
      <c r="AT13" t="s">
        <v>72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96</v>
      </c>
      <c r="B14" t="s">
        <v>99</v>
      </c>
      <c r="C14">
        <v>2100310</v>
      </c>
      <c r="D14" t="s">
        <v>87</v>
      </c>
      <c r="E14" t="s">
        <v>87</v>
      </c>
      <c r="F14" t="s">
        <v>75</v>
      </c>
      <c r="G14">
        <v>1009</v>
      </c>
      <c r="H14" t="str">
        <f>"09057"</f>
        <v>09057</v>
      </c>
      <c r="I14" t="s">
        <v>60</v>
      </c>
      <c r="J14" s="1">
        <v>21064</v>
      </c>
      <c r="K14" t="s">
        <v>61</v>
      </c>
      <c r="L14">
        <v>25</v>
      </c>
      <c r="M14" t="str">
        <f t="shared" si="0"/>
        <v>0</v>
      </c>
      <c r="N14" t="str">
        <f t="shared" si="0"/>
        <v>0</v>
      </c>
      <c r="O14">
        <v>25</v>
      </c>
      <c r="P14" t="s">
        <v>62</v>
      </c>
      <c r="Q14" t="s">
        <v>77</v>
      </c>
      <c r="R14" t="s">
        <v>77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103</v>
      </c>
      <c r="AB14">
        <v>235</v>
      </c>
      <c r="AC14" t="s">
        <v>67</v>
      </c>
      <c r="AD14" t="b">
        <v>0</v>
      </c>
      <c r="AE14" t="b">
        <v>0</v>
      </c>
      <c r="AF14" t="s">
        <v>68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69</v>
      </c>
      <c r="AO14" t="s">
        <v>70</v>
      </c>
      <c r="AP14" t="b">
        <v>0</v>
      </c>
      <c r="AQ14" t="b">
        <v>0</v>
      </c>
      <c r="AR14" t="s">
        <v>71</v>
      </c>
      <c r="AS14" t="b">
        <v>0</v>
      </c>
      <c r="AT14" t="s">
        <v>72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96</v>
      </c>
      <c r="B15" t="s">
        <v>99</v>
      </c>
      <c r="C15">
        <v>2100310</v>
      </c>
      <c r="D15" t="s">
        <v>87</v>
      </c>
      <c r="E15" t="s">
        <v>87</v>
      </c>
      <c r="F15" t="s">
        <v>98</v>
      </c>
      <c r="G15">
        <v>1011</v>
      </c>
      <c r="H15">
        <v>12006</v>
      </c>
      <c r="I15" t="s">
        <v>60</v>
      </c>
      <c r="J15" s="2">
        <v>43075</v>
      </c>
      <c r="K15" t="s">
        <v>61</v>
      </c>
      <c r="L15">
        <v>25</v>
      </c>
      <c r="M15" t="str">
        <f t="shared" si="0"/>
        <v>0</v>
      </c>
      <c r="N15" t="str">
        <f t="shared" si="0"/>
        <v>0</v>
      </c>
      <c r="O15">
        <v>25</v>
      </c>
      <c r="P15" t="s">
        <v>62</v>
      </c>
      <c r="Q15" t="s">
        <v>77</v>
      </c>
      <c r="R15" t="s">
        <v>77</v>
      </c>
      <c r="S15" t="s">
        <v>64</v>
      </c>
      <c r="T15" t="s">
        <v>65</v>
      </c>
      <c r="U15" t="s">
        <v>66</v>
      </c>
      <c r="V15" t="s">
        <v>66</v>
      </c>
      <c r="X15" t="b">
        <v>1</v>
      </c>
      <c r="Y15" t="b">
        <v>1</v>
      </c>
      <c r="Z15" t="b">
        <v>1</v>
      </c>
      <c r="AA15">
        <v>103</v>
      </c>
      <c r="AB15">
        <v>235</v>
      </c>
      <c r="AC15" t="s">
        <v>67</v>
      </c>
      <c r="AD15" t="b">
        <v>0</v>
      </c>
      <c r="AE15" t="b">
        <v>0</v>
      </c>
      <c r="AF15" t="s">
        <v>68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69</v>
      </c>
      <c r="AO15" t="s">
        <v>70</v>
      </c>
      <c r="AP15" t="b">
        <v>0</v>
      </c>
      <c r="AQ15" t="b">
        <v>0</v>
      </c>
      <c r="AR15" t="s">
        <v>71</v>
      </c>
      <c r="AS15" t="b">
        <v>0</v>
      </c>
      <c r="AT15" t="s">
        <v>72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96</v>
      </c>
      <c r="B16" t="s">
        <v>99</v>
      </c>
      <c r="C16">
        <v>2100310</v>
      </c>
      <c r="D16" t="s">
        <v>81</v>
      </c>
      <c r="E16" t="s">
        <v>81</v>
      </c>
      <c r="F16" t="s">
        <v>98</v>
      </c>
      <c r="G16">
        <v>1013</v>
      </c>
      <c r="H16">
        <v>12006</v>
      </c>
      <c r="I16" t="s">
        <v>60</v>
      </c>
      <c r="J16" s="2">
        <v>43075</v>
      </c>
      <c r="K16" t="s">
        <v>61</v>
      </c>
      <c r="L16">
        <v>25</v>
      </c>
      <c r="M16" t="str">
        <f t="shared" si="0"/>
        <v>0</v>
      </c>
      <c r="N16" t="str">
        <f t="shared" si="0"/>
        <v>0</v>
      </c>
      <c r="O16">
        <v>25</v>
      </c>
      <c r="P16" t="s">
        <v>62</v>
      </c>
      <c r="Q16" t="s">
        <v>77</v>
      </c>
      <c r="R16" t="s">
        <v>77</v>
      </c>
      <c r="S16" t="s">
        <v>64</v>
      </c>
      <c r="T16" t="s">
        <v>65</v>
      </c>
      <c r="U16" t="s">
        <v>66</v>
      </c>
      <c r="V16" t="s">
        <v>66</v>
      </c>
      <c r="X16" t="b">
        <v>1</v>
      </c>
      <c r="Y16" t="b">
        <v>1</v>
      </c>
      <c r="Z16" t="b">
        <v>1</v>
      </c>
      <c r="AA16">
        <v>103</v>
      </c>
      <c r="AB16">
        <v>235</v>
      </c>
      <c r="AC16" t="s">
        <v>67</v>
      </c>
      <c r="AD16" t="b">
        <v>0</v>
      </c>
      <c r="AE16" t="b">
        <v>0</v>
      </c>
      <c r="AF16" t="s">
        <v>68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69</v>
      </c>
      <c r="AO16" t="s">
        <v>70</v>
      </c>
      <c r="AP16" t="b">
        <v>0</v>
      </c>
      <c r="AQ16" t="b">
        <v>0</v>
      </c>
      <c r="AR16" t="s">
        <v>71</v>
      </c>
      <c r="AS16" t="b">
        <v>0</v>
      </c>
      <c r="AT16" t="s">
        <v>72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96</v>
      </c>
      <c r="B17" t="s">
        <v>99</v>
      </c>
      <c r="C17">
        <v>2100310</v>
      </c>
      <c r="D17" t="s">
        <v>58</v>
      </c>
      <c r="E17" t="s">
        <v>58</v>
      </c>
      <c r="F17" t="s">
        <v>75</v>
      </c>
      <c r="G17">
        <v>1015</v>
      </c>
      <c r="H17" t="str">
        <f>"09057"</f>
        <v>09057</v>
      </c>
      <c r="I17" t="s">
        <v>60</v>
      </c>
      <c r="J17" s="1">
        <v>21064</v>
      </c>
      <c r="K17" t="s">
        <v>61</v>
      </c>
      <c r="L17">
        <v>25</v>
      </c>
      <c r="M17" t="str">
        <f t="shared" si="0"/>
        <v>0</v>
      </c>
      <c r="N17" t="str">
        <f t="shared" si="0"/>
        <v>0</v>
      </c>
      <c r="O17">
        <v>25</v>
      </c>
      <c r="P17" t="s">
        <v>62</v>
      </c>
      <c r="Q17" t="s">
        <v>77</v>
      </c>
      <c r="R17" t="s">
        <v>77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67</v>
      </c>
      <c r="AD17" t="b">
        <v>0</v>
      </c>
      <c r="AE17" t="b">
        <v>0</v>
      </c>
      <c r="AF17" t="s">
        <v>68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69</v>
      </c>
      <c r="AO17" t="s">
        <v>70</v>
      </c>
      <c r="AP17" t="b">
        <v>0</v>
      </c>
      <c r="AQ17" t="b">
        <v>0</v>
      </c>
      <c r="AR17" t="s">
        <v>71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96</v>
      </c>
      <c r="B18" t="s">
        <v>99</v>
      </c>
      <c r="C18">
        <v>2100310</v>
      </c>
      <c r="D18" t="s">
        <v>89</v>
      </c>
      <c r="E18" t="s">
        <v>89</v>
      </c>
      <c r="F18" t="s">
        <v>98</v>
      </c>
      <c r="G18">
        <v>1017</v>
      </c>
      <c r="H18">
        <v>12006</v>
      </c>
      <c r="I18" t="s">
        <v>60</v>
      </c>
      <c r="J18" s="2">
        <v>43075</v>
      </c>
      <c r="K18" t="s">
        <v>61</v>
      </c>
      <c r="L18">
        <v>25</v>
      </c>
      <c r="M18" t="str">
        <f t="shared" si="0"/>
        <v>0</v>
      </c>
      <c r="N18" t="str">
        <f t="shared" si="0"/>
        <v>0</v>
      </c>
      <c r="O18">
        <v>25</v>
      </c>
      <c r="P18" t="s">
        <v>62</v>
      </c>
      <c r="Q18" t="s">
        <v>77</v>
      </c>
      <c r="R18" t="s">
        <v>77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67</v>
      </c>
      <c r="AD18" t="b">
        <v>0</v>
      </c>
      <c r="AE18" t="b">
        <v>0</v>
      </c>
      <c r="AF18" t="s">
        <v>68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69</v>
      </c>
      <c r="AO18" t="s">
        <v>70</v>
      </c>
      <c r="AP18" t="b">
        <v>0</v>
      </c>
      <c r="AQ18" t="b">
        <v>0</v>
      </c>
      <c r="AR18" t="s">
        <v>71</v>
      </c>
      <c r="AS18" t="b">
        <v>0</v>
      </c>
      <c r="AT18" t="s">
        <v>72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96</v>
      </c>
      <c r="B19" t="s">
        <v>99</v>
      </c>
      <c r="C19">
        <v>2100310</v>
      </c>
      <c r="D19" t="s">
        <v>74</v>
      </c>
      <c r="E19" t="s">
        <v>74</v>
      </c>
      <c r="F19" t="s">
        <v>100</v>
      </c>
      <c r="G19">
        <v>1102</v>
      </c>
      <c r="H19">
        <v>12005</v>
      </c>
      <c r="I19" t="s">
        <v>60</v>
      </c>
      <c r="J19" s="2">
        <v>43074</v>
      </c>
      <c r="K19" t="s">
        <v>61</v>
      </c>
      <c r="L19">
        <v>25</v>
      </c>
      <c r="M19" t="str">
        <f t="shared" si="0"/>
        <v>0</v>
      </c>
      <c r="N19" t="str">
        <f t="shared" si="0"/>
        <v>0</v>
      </c>
      <c r="O19">
        <v>25</v>
      </c>
      <c r="P19" t="s">
        <v>62</v>
      </c>
      <c r="Q19" t="s">
        <v>77</v>
      </c>
      <c r="R19" t="s">
        <v>77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103</v>
      </c>
      <c r="AB19">
        <v>235</v>
      </c>
      <c r="AC19" t="s">
        <v>67</v>
      </c>
      <c r="AD19" t="b">
        <v>0</v>
      </c>
      <c r="AE19" t="b">
        <v>0</v>
      </c>
      <c r="AF19" t="s">
        <v>68</v>
      </c>
      <c r="AG19" t="s">
        <v>60</v>
      </c>
      <c r="AH19" t="s">
        <v>60</v>
      </c>
      <c r="AI19" t="b">
        <v>1</v>
      </c>
      <c r="AJ19" t="s">
        <v>60</v>
      </c>
      <c r="AK19" t="s">
        <v>60</v>
      </c>
      <c r="AL19" t="s">
        <v>60</v>
      </c>
      <c r="AM19" t="s">
        <v>60</v>
      </c>
      <c r="AN19" t="s">
        <v>69</v>
      </c>
      <c r="AO19" t="s">
        <v>70</v>
      </c>
      <c r="AP19" t="b">
        <v>0</v>
      </c>
      <c r="AQ19" t="b">
        <v>0</v>
      </c>
      <c r="AR19" t="s">
        <v>71</v>
      </c>
      <c r="AS19" t="b">
        <v>0</v>
      </c>
      <c r="AT19" t="s">
        <v>72</v>
      </c>
      <c r="AU19" t="s">
        <v>60</v>
      </c>
      <c r="AX19" t="s">
        <v>101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96</v>
      </c>
      <c r="B20" t="s">
        <v>102</v>
      </c>
      <c r="C20">
        <v>2100310</v>
      </c>
      <c r="D20" t="s">
        <v>89</v>
      </c>
      <c r="E20" t="s">
        <v>89</v>
      </c>
      <c r="F20" t="s">
        <v>100</v>
      </c>
      <c r="G20" t="s">
        <v>103</v>
      </c>
      <c r="H20">
        <v>12005</v>
      </c>
      <c r="I20" t="s">
        <v>60</v>
      </c>
      <c r="J20" s="2">
        <v>43074</v>
      </c>
      <c r="K20" t="s">
        <v>61</v>
      </c>
      <c r="L20">
        <v>25</v>
      </c>
      <c r="M20" t="str">
        <f t="shared" si="0"/>
        <v>0</v>
      </c>
      <c r="N20" t="str">
        <f t="shared" si="0"/>
        <v>0</v>
      </c>
      <c r="O20">
        <v>25</v>
      </c>
      <c r="P20" t="s">
        <v>62</v>
      </c>
      <c r="Q20" t="s">
        <v>77</v>
      </c>
      <c r="R20" t="s">
        <v>77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67</v>
      </c>
      <c r="AD20" t="b">
        <v>0</v>
      </c>
      <c r="AE20" t="b">
        <v>0</v>
      </c>
      <c r="AF20" t="s">
        <v>68</v>
      </c>
      <c r="AG20" t="s">
        <v>60</v>
      </c>
      <c r="AH20" t="s">
        <v>60</v>
      </c>
      <c r="AI20" t="b">
        <v>1</v>
      </c>
      <c r="AJ20" t="s">
        <v>60</v>
      </c>
      <c r="AK20" t="s">
        <v>60</v>
      </c>
      <c r="AL20" t="s">
        <v>60</v>
      </c>
      <c r="AM20" t="s">
        <v>60</v>
      </c>
      <c r="AN20" t="s">
        <v>69</v>
      </c>
      <c r="AO20" t="s">
        <v>70</v>
      </c>
      <c r="AP20" t="b">
        <v>0</v>
      </c>
      <c r="AQ20" t="b">
        <v>0</v>
      </c>
      <c r="AR20" t="s">
        <v>71</v>
      </c>
      <c r="AS20" t="b">
        <v>0</v>
      </c>
      <c r="AT20" t="s">
        <v>72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96</v>
      </c>
      <c r="B21" t="s">
        <v>104</v>
      </c>
      <c r="C21">
        <v>2100310</v>
      </c>
      <c r="D21" t="s">
        <v>74</v>
      </c>
      <c r="E21" t="s">
        <v>74</v>
      </c>
      <c r="F21" t="s">
        <v>75</v>
      </c>
      <c r="G21" t="s">
        <v>88</v>
      </c>
      <c r="H21" t="str">
        <f>"06059"</f>
        <v>06059</v>
      </c>
      <c r="I21" t="s">
        <v>60</v>
      </c>
      <c r="J21" s="1">
        <v>21702</v>
      </c>
      <c r="K21" t="s">
        <v>61</v>
      </c>
      <c r="L21">
        <v>15</v>
      </c>
      <c r="M21" t="str">
        <f t="shared" si="0"/>
        <v>0</v>
      </c>
      <c r="N21" t="str">
        <f t="shared" si="0"/>
        <v>0</v>
      </c>
      <c r="O21">
        <v>15</v>
      </c>
      <c r="P21" t="s">
        <v>62</v>
      </c>
      <c r="Q21" t="s">
        <v>77</v>
      </c>
      <c r="R21" t="s">
        <v>77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0</v>
      </c>
      <c r="Z21" t="b">
        <v>0</v>
      </c>
      <c r="AA21">
        <v>103</v>
      </c>
      <c r="AB21">
        <v>235</v>
      </c>
      <c r="AC21" t="s">
        <v>78</v>
      </c>
      <c r="AD21" t="b">
        <v>0</v>
      </c>
      <c r="AE21" t="b">
        <v>1</v>
      </c>
      <c r="AF21" t="s">
        <v>68</v>
      </c>
      <c r="AG21" t="s">
        <v>60</v>
      </c>
      <c r="AH21" t="s">
        <v>60</v>
      </c>
      <c r="AI21" t="b">
        <v>1</v>
      </c>
      <c r="AJ21" t="s">
        <v>79</v>
      </c>
      <c r="AK21" t="s">
        <v>60</v>
      </c>
      <c r="AL21" t="s">
        <v>60</v>
      </c>
      <c r="AM21" t="s">
        <v>60</v>
      </c>
      <c r="AN21" t="s">
        <v>69</v>
      </c>
      <c r="AO21" t="s">
        <v>70</v>
      </c>
      <c r="AP21" t="b">
        <v>0</v>
      </c>
      <c r="AQ21" t="b">
        <v>0</v>
      </c>
      <c r="AR21" t="s">
        <v>71</v>
      </c>
      <c r="AS21" t="b">
        <v>0</v>
      </c>
      <c r="AT21" t="s">
        <v>72</v>
      </c>
      <c r="AU21" t="s">
        <v>60</v>
      </c>
      <c r="AX21" t="s">
        <v>60</v>
      </c>
      <c r="AY21" t="s">
        <v>60</v>
      </c>
      <c r="BA21" t="b">
        <v>1</v>
      </c>
      <c r="BB21" t="s">
        <v>60</v>
      </c>
      <c r="BD21" t="s">
        <v>60</v>
      </c>
    </row>
    <row r="22" spans="1:56" x14ac:dyDescent="0.25">
      <c r="A22" t="s">
        <v>96</v>
      </c>
      <c r="B22" t="s">
        <v>104</v>
      </c>
      <c r="C22">
        <v>2100310</v>
      </c>
      <c r="D22" t="s">
        <v>91</v>
      </c>
      <c r="E22" t="s">
        <v>91</v>
      </c>
      <c r="F22" t="s">
        <v>75</v>
      </c>
      <c r="G22" t="s">
        <v>76</v>
      </c>
      <c r="H22" t="str">
        <f>"06059"</f>
        <v>06059</v>
      </c>
      <c r="I22" t="s">
        <v>60</v>
      </c>
      <c r="J22" s="1">
        <v>21702</v>
      </c>
      <c r="K22" t="s">
        <v>61</v>
      </c>
      <c r="L22">
        <v>15</v>
      </c>
      <c r="M22" t="str">
        <f t="shared" ref="M22:N41" si="2">"0"</f>
        <v>0</v>
      </c>
      <c r="N22" t="str">
        <f t="shared" si="2"/>
        <v>0</v>
      </c>
      <c r="O22">
        <v>15</v>
      </c>
      <c r="P22" t="s">
        <v>86</v>
      </c>
      <c r="Q22" t="s">
        <v>77</v>
      </c>
      <c r="R22" t="s">
        <v>77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0</v>
      </c>
      <c r="Z22" t="b">
        <v>0</v>
      </c>
      <c r="AA22">
        <v>103</v>
      </c>
      <c r="AB22">
        <v>230</v>
      </c>
      <c r="AC22" t="s">
        <v>78</v>
      </c>
      <c r="AD22" t="b">
        <v>0</v>
      </c>
      <c r="AE22" t="b">
        <v>1</v>
      </c>
      <c r="AF22" t="s">
        <v>68</v>
      </c>
      <c r="AG22" t="s">
        <v>60</v>
      </c>
      <c r="AH22" t="s">
        <v>60</v>
      </c>
      <c r="AI22" t="b">
        <v>1</v>
      </c>
      <c r="AJ22" t="s">
        <v>79</v>
      </c>
      <c r="AK22" t="s">
        <v>60</v>
      </c>
      <c r="AL22" t="s">
        <v>60</v>
      </c>
      <c r="AM22" t="s">
        <v>60</v>
      </c>
      <c r="AN22" t="s">
        <v>69</v>
      </c>
      <c r="AO22" t="s">
        <v>70</v>
      </c>
      <c r="AP22" t="b">
        <v>0</v>
      </c>
      <c r="AQ22" t="b">
        <v>0</v>
      </c>
      <c r="AR22" t="s">
        <v>71</v>
      </c>
      <c r="AS22" t="b">
        <v>0</v>
      </c>
      <c r="AT22" t="s">
        <v>72</v>
      </c>
      <c r="AU22" t="s">
        <v>60</v>
      </c>
      <c r="AX22" t="s">
        <v>60</v>
      </c>
      <c r="AY22" t="s">
        <v>60</v>
      </c>
      <c r="BA22" t="b">
        <v>1</v>
      </c>
      <c r="BB22" t="s">
        <v>60</v>
      </c>
      <c r="BD22" t="s">
        <v>60</v>
      </c>
    </row>
    <row r="23" spans="1:56" x14ac:dyDescent="0.25">
      <c r="A23" t="s">
        <v>96</v>
      </c>
      <c r="B23" t="s">
        <v>105</v>
      </c>
      <c r="C23" t="s">
        <v>106</v>
      </c>
      <c r="D23" t="s">
        <v>89</v>
      </c>
      <c r="E23" t="s">
        <v>89</v>
      </c>
      <c r="G23" t="s">
        <v>107</v>
      </c>
      <c r="H23">
        <v>12001</v>
      </c>
      <c r="I23" t="s">
        <v>60</v>
      </c>
      <c r="J23" s="2">
        <v>43070</v>
      </c>
      <c r="K23" t="s">
        <v>61</v>
      </c>
      <c r="L23">
        <v>30</v>
      </c>
      <c r="M23" t="str">
        <f t="shared" si="2"/>
        <v>0</v>
      </c>
      <c r="N23" t="str">
        <f t="shared" si="2"/>
        <v>0</v>
      </c>
      <c r="O23">
        <v>30</v>
      </c>
      <c r="P23" t="s">
        <v>83</v>
      </c>
      <c r="Q23" t="s">
        <v>63</v>
      </c>
      <c r="R23" t="s">
        <v>63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67</v>
      </c>
      <c r="AD23" t="b">
        <v>0</v>
      </c>
      <c r="AE23" t="b">
        <v>0</v>
      </c>
      <c r="AF23" t="s">
        <v>68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69</v>
      </c>
      <c r="AO23" t="s">
        <v>108</v>
      </c>
      <c r="AP23" t="b">
        <v>0</v>
      </c>
      <c r="AQ23" t="b">
        <v>0</v>
      </c>
      <c r="AR23" t="s">
        <v>71</v>
      </c>
      <c r="AS23" t="b">
        <v>0</v>
      </c>
      <c r="AT23" t="s">
        <v>72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D23" t="s">
        <v>60</v>
      </c>
    </row>
    <row r="24" spans="1:56" x14ac:dyDescent="0.25">
      <c r="A24" t="s">
        <v>96</v>
      </c>
      <c r="B24" t="s">
        <v>109</v>
      </c>
      <c r="C24" t="s">
        <v>110</v>
      </c>
      <c r="D24" t="s">
        <v>89</v>
      </c>
      <c r="E24" t="s">
        <v>89</v>
      </c>
      <c r="G24" t="s">
        <v>107</v>
      </c>
      <c r="H24">
        <v>12001</v>
      </c>
      <c r="I24" t="s">
        <v>60</v>
      </c>
      <c r="J24" s="2">
        <v>43070</v>
      </c>
      <c r="K24" t="s">
        <v>61</v>
      </c>
      <c r="L24">
        <v>30</v>
      </c>
      <c r="M24" t="str">
        <f t="shared" si="2"/>
        <v>0</v>
      </c>
      <c r="N24" t="str">
        <f t="shared" si="2"/>
        <v>0</v>
      </c>
      <c r="O24">
        <v>30</v>
      </c>
      <c r="P24" t="s">
        <v>86</v>
      </c>
      <c r="Q24" t="s">
        <v>63</v>
      </c>
      <c r="R24" t="s">
        <v>63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67</v>
      </c>
      <c r="AD24" t="b">
        <v>0</v>
      </c>
      <c r="AE24" t="b">
        <v>0</v>
      </c>
      <c r="AF24" t="s">
        <v>68</v>
      </c>
      <c r="AG24" t="s">
        <v>60</v>
      </c>
      <c r="AH24" t="s">
        <v>60</v>
      </c>
      <c r="AI24" t="b">
        <v>1</v>
      </c>
      <c r="AJ24" t="s">
        <v>60</v>
      </c>
      <c r="AK24" t="s">
        <v>60</v>
      </c>
      <c r="AL24" t="s">
        <v>60</v>
      </c>
      <c r="AM24" t="s">
        <v>60</v>
      </c>
      <c r="AN24" t="s">
        <v>69</v>
      </c>
      <c r="AO24" t="s">
        <v>108</v>
      </c>
      <c r="AP24" t="b">
        <v>0</v>
      </c>
      <c r="AQ24" t="b">
        <v>0</v>
      </c>
      <c r="AR24" t="s">
        <v>71</v>
      </c>
      <c r="AS24" t="b">
        <v>0</v>
      </c>
      <c r="AT24" t="s">
        <v>72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D24" t="s">
        <v>60</v>
      </c>
    </row>
    <row r="25" spans="1:56" x14ac:dyDescent="0.25">
      <c r="A25" t="s">
        <v>111</v>
      </c>
      <c r="B25" t="s">
        <v>112</v>
      </c>
      <c r="C25" t="s">
        <v>113</v>
      </c>
      <c r="D25" t="s">
        <v>81</v>
      </c>
      <c r="E25" t="s">
        <v>81</v>
      </c>
      <c r="F25" t="s">
        <v>114</v>
      </c>
      <c r="G25" t="s">
        <v>115</v>
      </c>
      <c r="H25" t="str">
        <f>"03006"</f>
        <v>03006</v>
      </c>
      <c r="I25" t="s">
        <v>60</v>
      </c>
      <c r="J25" s="2">
        <v>42800</v>
      </c>
      <c r="K25" t="s">
        <v>61</v>
      </c>
      <c r="L25">
        <v>30</v>
      </c>
      <c r="M25" t="str">
        <f t="shared" si="2"/>
        <v>0</v>
      </c>
      <c r="N25" t="str">
        <f t="shared" si="2"/>
        <v>0</v>
      </c>
      <c r="O25">
        <v>30</v>
      </c>
      <c r="P25" t="s">
        <v>83</v>
      </c>
      <c r="Q25" t="s">
        <v>63</v>
      </c>
      <c r="R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103</v>
      </c>
      <c r="AB25">
        <v>235</v>
      </c>
      <c r="AC25" t="s">
        <v>67</v>
      </c>
      <c r="AD25" t="b">
        <v>0</v>
      </c>
      <c r="AE25" t="b">
        <v>0</v>
      </c>
      <c r="AF25" t="s">
        <v>68</v>
      </c>
      <c r="AG25" t="s">
        <v>60</v>
      </c>
      <c r="AH25" t="s">
        <v>60</v>
      </c>
      <c r="AI25" t="b">
        <v>1</v>
      </c>
      <c r="AJ25" t="s">
        <v>60</v>
      </c>
      <c r="AK25" t="s">
        <v>60</v>
      </c>
      <c r="AL25" t="s">
        <v>60</v>
      </c>
      <c r="AM25" t="s">
        <v>60</v>
      </c>
      <c r="AN25" t="s">
        <v>116</v>
      </c>
      <c r="AO25" t="s">
        <v>108</v>
      </c>
      <c r="AP25" t="b">
        <v>0</v>
      </c>
      <c r="AQ25" t="b">
        <v>0</v>
      </c>
      <c r="AR25" t="s">
        <v>71</v>
      </c>
      <c r="AS25" t="b">
        <v>0</v>
      </c>
      <c r="AT25" t="s">
        <v>60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D25" t="s">
        <v>60</v>
      </c>
    </row>
    <row r="26" spans="1:56" x14ac:dyDescent="0.25">
      <c r="A26" t="s">
        <v>111</v>
      </c>
      <c r="B26" t="s">
        <v>112</v>
      </c>
      <c r="C26" t="s">
        <v>113</v>
      </c>
      <c r="D26" t="s">
        <v>91</v>
      </c>
      <c r="E26" t="s">
        <v>91</v>
      </c>
      <c r="F26" t="s">
        <v>114</v>
      </c>
      <c r="G26" t="s">
        <v>117</v>
      </c>
      <c r="H26" t="str">
        <f>"03006"</f>
        <v>03006</v>
      </c>
      <c r="I26" t="s">
        <v>60</v>
      </c>
      <c r="J26" s="2">
        <v>42800</v>
      </c>
      <c r="K26" t="s">
        <v>61</v>
      </c>
      <c r="L26">
        <v>30</v>
      </c>
      <c r="M26" t="str">
        <f t="shared" si="2"/>
        <v>0</v>
      </c>
      <c r="N26" t="str">
        <f t="shared" si="2"/>
        <v>0</v>
      </c>
      <c r="O26">
        <v>30</v>
      </c>
      <c r="P26" t="s">
        <v>83</v>
      </c>
      <c r="Q26" t="s">
        <v>63</v>
      </c>
      <c r="R26" t="s">
        <v>63</v>
      </c>
      <c r="S26" t="s">
        <v>64</v>
      </c>
      <c r="T26" t="s">
        <v>65</v>
      </c>
      <c r="U26" t="s">
        <v>66</v>
      </c>
      <c r="V26" t="s">
        <v>66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67</v>
      </c>
      <c r="AD26" t="b">
        <v>0</v>
      </c>
      <c r="AE26" t="b">
        <v>0</v>
      </c>
      <c r="AF26" t="s">
        <v>68</v>
      </c>
      <c r="AG26" t="s">
        <v>60</v>
      </c>
      <c r="AH26" t="s">
        <v>60</v>
      </c>
      <c r="AI26" t="b">
        <v>1</v>
      </c>
      <c r="AJ26" t="s">
        <v>60</v>
      </c>
      <c r="AK26" t="s">
        <v>60</v>
      </c>
      <c r="AL26" t="s">
        <v>60</v>
      </c>
      <c r="AM26" t="s">
        <v>60</v>
      </c>
      <c r="AN26" t="s">
        <v>116</v>
      </c>
      <c r="AO26" t="s">
        <v>108</v>
      </c>
      <c r="AP26" t="b">
        <v>0</v>
      </c>
      <c r="AQ26" t="b">
        <v>0</v>
      </c>
      <c r="AR26" t="s">
        <v>71</v>
      </c>
      <c r="AS26" t="b">
        <v>0</v>
      </c>
      <c r="AT26" t="s">
        <v>60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111</v>
      </c>
      <c r="B27" t="s">
        <v>118</v>
      </c>
      <c r="C27" t="s">
        <v>119</v>
      </c>
      <c r="D27" t="s">
        <v>91</v>
      </c>
      <c r="E27" t="s">
        <v>91</v>
      </c>
      <c r="F27" t="s">
        <v>114</v>
      </c>
      <c r="G27" t="s">
        <v>115</v>
      </c>
      <c r="H27" t="str">
        <f>"03006"</f>
        <v>03006</v>
      </c>
      <c r="I27" t="s">
        <v>60</v>
      </c>
      <c r="J27" s="2">
        <v>42800</v>
      </c>
      <c r="K27" t="s">
        <v>61</v>
      </c>
      <c r="L27">
        <v>30</v>
      </c>
      <c r="M27" t="str">
        <f t="shared" si="2"/>
        <v>0</v>
      </c>
      <c r="N27" t="str">
        <f t="shared" si="2"/>
        <v>0</v>
      </c>
      <c r="O27">
        <v>30</v>
      </c>
      <c r="P27" t="s">
        <v>86</v>
      </c>
      <c r="Q27" t="s">
        <v>63</v>
      </c>
      <c r="R27" t="s">
        <v>63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67</v>
      </c>
      <c r="AD27" t="b">
        <v>0</v>
      </c>
      <c r="AE27" t="b">
        <v>0</v>
      </c>
      <c r="AF27" t="s">
        <v>68</v>
      </c>
      <c r="AG27" t="s">
        <v>60</v>
      </c>
      <c r="AH27" t="s">
        <v>60</v>
      </c>
      <c r="AI27" t="b">
        <v>1</v>
      </c>
      <c r="AJ27" t="s">
        <v>60</v>
      </c>
      <c r="AK27" t="s">
        <v>60</v>
      </c>
      <c r="AL27" t="s">
        <v>60</v>
      </c>
      <c r="AM27" t="s">
        <v>60</v>
      </c>
      <c r="AN27" t="s">
        <v>116</v>
      </c>
      <c r="AO27" t="s">
        <v>108</v>
      </c>
      <c r="AP27" t="b">
        <v>0</v>
      </c>
      <c r="AQ27" t="b">
        <v>0</v>
      </c>
      <c r="AR27" t="s">
        <v>71</v>
      </c>
      <c r="AS27" t="b">
        <v>0</v>
      </c>
      <c r="AT27" t="s">
        <v>60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111</v>
      </c>
      <c r="B28" t="s">
        <v>118</v>
      </c>
      <c r="C28" t="s">
        <v>119</v>
      </c>
      <c r="D28" t="s">
        <v>81</v>
      </c>
      <c r="E28" t="s">
        <v>81</v>
      </c>
      <c r="F28" t="s">
        <v>114</v>
      </c>
      <c r="G28" t="s">
        <v>120</v>
      </c>
      <c r="H28" t="str">
        <f>"03006"</f>
        <v>03006</v>
      </c>
      <c r="I28" t="s">
        <v>60</v>
      </c>
      <c r="J28" s="2">
        <v>42800</v>
      </c>
      <c r="K28" t="s">
        <v>61</v>
      </c>
      <c r="L28">
        <v>30</v>
      </c>
      <c r="M28" t="str">
        <f t="shared" si="2"/>
        <v>0</v>
      </c>
      <c r="N28" t="str">
        <f t="shared" si="2"/>
        <v>0</v>
      </c>
      <c r="O28">
        <v>30</v>
      </c>
      <c r="P28" t="s">
        <v>86</v>
      </c>
      <c r="Q28" t="s">
        <v>63</v>
      </c>
      <c r="R28" t="s">
        <v>63</v>
      </c>
      <c r="S28" t="s">
        <v>64</v>
      </c>
      <c r="T28" t="s">
        <v>65</v>
      </c>
      <c r="U28" t="s">
        <v>66</v>
      </c>
      <c r="V28" t="s">
        <v>66</v>
      </c>
      <c r="X28" t="b">
        <v>1</v>
      </c>
      <c r="Y28" t="b">
        <v>1</v>
      </c>
      <c r="Z28" t="b">
        <v>1</v>
      </c>
      <c r="AA28">
        <v>103</v>
      </c>
      <c r="AB28">
        <v>235</v>
      </c>
      <c r="AC28" t="s">
        <v>67</v>
      </c>
      <c r="AD28" t="b">
        <v>0</v>
      </c>
      <c r="AE28" t="b">
        <v>0</v>
      </c>
      <c r="AF28" t="s">
        <v>68</v>
      </c>
      <c r="AG28" t="s">
        <v>60</v>
      </c>
      <c r="AH28" t="s">
        <v>60</v>
      </c>
      <c r="AI28" t="b">
        <v>1</v>
      </c>
      <c r="AJ28" t="s">
        <v>60</v>
      </c>
      <c r="AK28" t="s">
        <v>60</v>
      </c>
      <c r="AL28" t="s">
        <v>60</v>
      </c>
      <c r="AM28" t="s">
        <v>60</v>
      </c>
      <c r="AN28" t="s">
        <v>116</v>
      </c>
      <c r="AO28" t="s">
        <v>108</v>
      </c>
      <c r="AP28" t="b">
        <v>0</v>
      </c>
      <c r="AQ28" t="b">
        <v>0</v>
      </c>
      <c r="AR28" t="s">
        <v>71</v>
      </c>
      <c r="AS28" t="b">
        <v>0</v>
      </c>
      <c r="AT28" t="s">
        <v>60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121</v>
      </c>
      <c r="B29" t="s">
        <v>122</v>
      </c>
      <c r="C29">
        <v>2102365</v>
      </c>
      <c r="D29" t="s">
        <v>89</v>
      </c>
      <c r="E29" t="s">
        <v>89</v>
      </c>
      <c r="F29" t="s">
        <v>123</v>
      </c>
      <c r="G29" t="str">
        <f>"0002"</f>
        <v>0002</v>
      </c>
      <c r="H29" t="str">
        <f>"09008"</f>
        <v>09008</v>
      </c>
      <c r="I29" t="s">
        <v>60</v>
      </c>
      <c r="J29" s="2">
        <v>42986</v>
      </c>
      <c r="K29" t="s">
        <v>61</v>
      </c>
      <c r="L29">
        <v>25</v>
      </c>
      <c r="M29" t="str">
        <f t="shared" si="2"/>
        <v>0</v>
      </c>
      <c r="N29" t="str">
        <f t="shared" si="2"/>
        <v>0</v>
      </c>
      <c r="O29">
        <v>25</v>
      </c>
      <c r="P29" t="s">
        <v>83</v>
      </c>
      <c r="Q29" t="s">
        <v>63</v>
      </c>
      <c r="R29" t="s">
        <v>63</v>
      </c>
      <c r="S29" t="s">
        <v>64</v>
      </c>
      <c r="T29" t="s">
        <v>65</v>
      </c>
      <c r="U29" t="s">
        <v>66</v>
      </c>
      <c r="V29" t="s">
        <v>66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67</v>
      </c>
      <c r="AD29" t="b">
        <v>0</v>
      </c>
      <c r="AE29" t="b">
        <v>0</v>
      </c>
      <c r="AF29" t="s">
        <v>68</v>
      </c>
      <c r="AG29" t="s">
        <v>60</v>
      </c>
      <c r="AH29" t="s">
        <v>60</v>
      </c>
      <c r="AI29" t="b">
        <v>1</v>
      </c>
      <c r="AJ29" t="s">
        <v>60</v>
      </c>
      <c r="AK29" t="s">
        <v>60</v>
      </c>
      <c r="AL29" t="s">
        <v>60</v>
      </c>
      <c r="AM29" t="s">
        <v>60</v>
      </c>
      <c r="AN29" t="s">
        <v>69</v>
      </c>
      <c r="AO29" t="s">
        <v>70</v>
      </c>
      <c r="AP29" t="b">
        <v>0</v>
      </c>
      <c r="AQ29" t="b">
        <v>0</v>
      </c>
      <c r="AR29" t="s">
        <v>71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C29">
        <v>8815100</v>
      </c>
      <c r="BD29" t="s">
        <v>60</v>
      </c>
    </row>
    <row r="30" spans="1:56" x14ac:dyDescent="0.25">
      <c r="A30" t="s">
        <v>124</v>
      </c>
      <c r="B30" t="s">
        <v>125</v>
      </c>
      <c r="C30">
        <v>2103400</v>
      </c>
      <c r="D30" t="s">
        <v>87</v>
      </c>
      <c r="E30" t="s">
        <v>87</v>
      </c>
      <c r="G30">
        <v>1003</v>
      </c>
      <c r="H30" t="str">
        <f>"06058"</f>
        <v>06058</v>
      </c>
      <c r="I30" t="s">
        <v>60</v>
      </c>
      <c r="J30" s="1">
        <v>21429</v>
      </c>
      <c r="K30" t="s">
        <v>61</v>
      </c>
      <c r="L30">
        <v>32</v>
      </c>
      <c r="M30" t="str">
        <f t="shared" si="2"/>
        <v>0</v>
      </c>
      <c r="N30" t="str">
        <f t="shared" si="2"/>
        <v>0</v>
      </c>
      <c r="O30">
        <v>32</v>
      </c>
      <c r="P30" t="s">
        <v>62</v>
      </c>
      <c r="Q30" t="s">
        <v>63</v>
      </c>
      <c r="R30" t="s">
        <v>63</v>
      </c>
      <c r="S30" t="s">
        <v>64</v>
      </c>
      <c r="T30" t="s">
        <v>65</v>
      </c>
      <c r="U30" t="s">
        <v>66</v>
      </c>
      <c r="V30" t="s">
        <v>66</v>
      </c>
      <c r="X30" t="b">
        <v>1</v>
      </c>
      <c r="Y30" t="b">
        <v>1</v>
      </c>
      <c r="Z30" t="b">
        <v>1</v>
      </c>
      <c r="AA30">
        <v>103</v>
      </c>
      <c r="AB30">
        <v>235</v>
      </c>
      <c r="AC30" t="s">
        <v>67</v>
      </c>
      <c r="AD30" t="b">
        <v>0</v>
      </c>
      <c r="AE30" t="b">
        <v>0</v>
      </c>
      <c r="AF30" t="s">
        <v>68</v>
      </c>
      <c r="AG30" t="s">
        <v>60</v>
      </c>
      <c r="AH30" t="s">
        <v>60</v>
      </c>
      <c r="AI30" t="b">
        <v>1</v>
      </c>
      <c r="AJ30" t="s">
        <v>60</v>
      </c>
      <c r="AK30" t="s">
        <v>60</v>
      </c>
      <c r="AL30" t="s">
        <v>60</v>
      </c>
      <c r="AM30" t="s">
        <v>60</v>
      </c>
      <c r="AN30" t="s">
        <v>69</v>
      </c>
      <c r="AO30" t="s">
        <v>126</v>
      </c>
      <c r="AP30" t="b">
        <v>0</v>
      </c>
      <c r="AQ30" t="b">
        <v>0</v>
      </c>
      <c r="AR30" t="s">
        <v>71</v>
      </c>
      <c r="AS30" t="b">
        <v>0</v>
      </c>
      <c r="AT30" t="s">
        <v>60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124</v>
      </c>
      <c r="B31" t="s">
        <v>127</v>
      </c>
      <c r="C31">
        <v>2103400</v>
      </c>
      <c r="D31" t="s">
        <v>91</v>
      </c>
      <c r="E31" t="s">
        <v>91</v>
      </c>
      <c r="G31" t="s">
        <v>128</v>
      </c>
      <c r="H31" t="str">
        <f>"06058"</f>
        <v>06058</v>
      </c>
      <c r="I31" t="s">
        <v>60</v>
      </c>
      <c r="J31" s="1">
        <v>21429</v>
      </c>
      <c r="K31" t="s">
        <v>61</v>
      </c>
      <c r="L31">
        <v>30</v>
      </c>
      <c r="M31" t="str">
        <f t="shared" si="2"/>
        <v>0</v>
      </c>
      <c r="N31" t="str">
        <f t="shared" si="2"/>
        <v>0</v>
      </c>
      <c r="O31">
        <v>30</v>
      </c>
      <c r="P31" t="s">
        <v>62</v>
      </c>
      <c r="Q31" t="s">
        <v>63</v>
      </c>
      <c r="R31" t="s">
        <v>63</v>
      </c>
      <c r="S31" t="s">
        <v>64</v>
      </c>
      <c r="T31" t="s">
        <v>65</v>
      </c>
      <c r="U31" t="s">
        <v>66</v>
      </c>
      <c r="V31" t="s">
        <v>66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67</v>
      </c>
      <c r="AD31" t="b">
        <v>0</v>
      </c>
      <c r="AE31" t="b">
        <v>0</v>
      </c>
      <c r="AF31" t="s">
        <v>68</v>
      </c>
      <c r="AG31" t="s">
        <v>60</v>
      </c>
      <c r="AH31" t="s">
        <v>60</v>
      </c>
      <c r="AI31" t="b">
        <v>1</v>
      </c>
      <c r="AJ31" t="s">
        <v>60</v>
      </c>
      <c r="AK31" t="s">
        <v>60</v>
      </c>
      <c r="AL31" t="s">
        <v>60</v>
      </c>
      <c r="AM31" t="s">
        <v>60</v>
      </c>
      <c r="AN31" t="s">
        <v>69</v>
      </c>
      <c r="AO31" t="s">
        <v>126</v>
      </c>
      <c r="AP31" t="b">
        <v>0</v>
      </c>
      <c r="AQ31" t="b">
        <v>0</v>
      </c>
      <c r="AR31" t="s">
        <v>71</v>
      </c>
      <c r="AS31" t="b">
        <v>0</v>
      </c>
      <c r="AT31" t="s">
        <v>60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124</v>
      </c>
      <c r="B32" t="s">
        <v>129</v>
      </c>
      <c r="C32">
        <v>1700400</v>
      </c>
      <c r="D32" t="s">
        <v>87</v>
      </c>
      <c r="E32" t="s">
        <v>87</v>
      </c>
      <c r="F32" t="s">
        <v>130</v>
      </c>
      <c r="G32">
        <v>1004</v>
      </c>
      <c r="H32" t="str">
        <f>"09007"</f>
        <v>09007</v>
      </c>
      <c r="I32" t="s">
        <v>60</v>
      </c>
      <c r="J32" s="2">
        <v>42985</v>
      </c>
      <c r="K32" t="s">
        <v>61</v>
      </c>
      <c r="L32">
        <v>28</v>
      </c>
      <c r="M32" t="str">
        <f t="shared" si="2"/>
        <v>0</v>
      </c>
      <c r="N32" t="str">
        <f t="shared" si="2"/>
        <v>0</v>
      </c>
      <c r="O32">
        <v>28</v>
      </c>
      <c r="P32" t="s">
        <v>62</v>
      </c>
      <c r="Q32" t="s">
        <v>77</v>
      </c>
      <c r="R32" t="s">
        <v>77</v>
      </c>
      <c r="S32" t="s">
        <v>64</v>
      </c>
      <c r="T32" t="s">
        <v>65</v>
      </c>
      <c r="U32" t="s">
        <v>66</v>
      </c>
      <c r="V32" t="s">
        <v>66</v>
      </c>
      <c r="X32" t="b">
        <v>1</v>
      </c>
      <c r="Y32" t="b">
        <v>1</v>
      </c>
      <c r="Z32" t="b">
        <v>1</v>
      </c>
      <c r="AA32">
        <v>103</v>
      </c>
      <c r="AB32">
        <v>235</v>
      </c>
      <c r="AC32" t="s">
        <v>67</v>
      </c>
      <c r="AD32" t="b">
        <v>0</v>
      </c>
      <c r="AE32" t="b">
        <v>0</v>
      </c>
      <c r="AF32" t="s">
        <v>68</v>
      </c>
      <c r="AG32" t="s">
        <v>60</v>
      </c>
      <c r="AH32" t="s">
        <v>60</v>
      </c>
      <c r="AI32" t="b">
        <v>1</v>
      </c>
      <c r="AJ32" t="s">
        <v>60</v>
      </c>
      <c r="AK32" t="s">
        <v>60</v>
      </c>
      <c r="AL32" t="s">
        <v>60</v>
      </c>
      <c r="AM32" t="s">
        <v>60</v>
      </c>
      <c r="AN32" t="s">
        <v>116</v>
      </c>
      <c r="AO32" t="s">
        <v>108</v>
      </c>
      <c r="AP32" t="b">
        <v>0</v>
      </c>
      <c r="AQ32" t="b">
        <v>0</v>
      </c>
      <c r="AR32" t="s">
        <v>71</v>
      </c>
      <c r="AS32" t="b">
        <v>0</v>
      </c>
      <c r="AT32" t="s">
        <v>60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124</v>
      </c>
      <c r="B33" t="s">
        <v>129</v>
      </c>
      <c r="C33">
        <v>1700400</v>
      </c>
      <c r="D33" t="s">
        <v>131</v>
      </c>
      <c r="E33" t="s">
        <v>131</v>
      </c>
      <c r="F33" t="s">
        <v>130</v>
      </c>
      <c r="G33">
        <v>1005</v>
      </c>
      <c r="H33" t="str">
        <f>"09007"</f>
        <v>09007</v>
      </c>
      <c r="I33" t="s">
        <v>60</v>
      </c>
      <c r="J33" s="2">
        <v>42985</v>
      </c>
      <c r="K33" t="s">
        <v>61</v>
      </c>
      <c r="L33">
        <v>28</v>
      </c>
      <c r="M33" t="str">
        <f t="shared" si="2"/>
        <v>0</v>
      </c>
      <c r="N33" t="str">
        <f t="shared" si="2"/>
        <v>0</v>
      </c>
      <c r="O33">
        <v>28</v>
      </c>
      <c r="P33" t="s">
        <v>62</v>
      </c>
      <c r="Q33" t="s">
        <v>77</v>
      </c>
      <c r="R33" t="s">
        <v>77</v>
      </c>
      <c r="S33" t="s">
        <v>64</v>
      </c>
      <c r="T33" t="s">
        <v>65</v>
      </c>
      <c r="U33" t="s">
        <v>66</v>
      </c>
      <c r="V33" t="s">
        <v>66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67</v>
      </c>
      <c r="AD33" t="b">
        <v>0</v>
      </c>
      <c r="AE33" t="b">
        <v>0</v>
      </c>
      <c r="AF33" t="s">
        <v>68</v>
      </c>
      <c r="AG33" t="s">
        <v>60</v>
      </c>
      <c r="AH33" t="s">
        <v>60</v>
      </c>
      <c r="AI33" t="b">
        <v>1</v>
      </c>
      <c r="AJ33" t="s">
        <v>60</v>
      </c>
      <c r="AK33" t="s">
        <v>60</v>
      </c>
      <c r="AL33" t="s">
        <v>60</v>
      </c>
      <c r="AM33" t="s">
        <v>60</v>
      </c>
      <c r="AN33" t="s">
        <v>116</v>
      </c>
      <c r="AO33" t="s">
        <v>108</v>
      </c>
      <c r="AP33" t="b">
        <v>0</v>
      </c>
      <c r="AQ33" t="b">
        <v>0</v>
      </c>
      <c r="AR33" t="s">
        <v>71</v>
      </c>
      <c r="AS33" t="b">
        <v>0</v>
      </c>
      <c r="AT33" t="s">
        <v>60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124</v>
      </c>
      <c r="B34" t="s">
        <v>132</v>
      </c>
      <c r="C34">
        <v>1700410</v>
      </c>
      <c r="D34" t="s">
        <v>91</v>
      </c>
      <c r="E34" t="s">
        <v>91</v>
      </c>
      <c r="F34" t="s">
        <v>130</v>
      </c>
      <c r="G34">
        <v>1002</v>
      </c>
      <c r="H34" t="str">
        <f>"09007"</f>
        <v>09007</v>
      </c>
      <c r="I34" t="s">
        <v>60</v>
      </c>
      <c r="J34" s="2">
        <v>42985</v>
      </c>
      <c r="K34" t="s">
        <v>61</v>
      </c>
      <c r="L34">
        <v>25</v>
      </c>
      <c r="M34" t="str">
        <f t="shared" si="2"/>
        <v>0</v>
      </c>
      <c r="N34" t="str">
        <f t="shared" si="2"/>
        <v>0</v>
      </c>
      <c r="O34">
        <v>25</v>
      </c>
      <c r="P34" t="s">
        <v>62</v>
      </c>
      <c r="Q34" t="s">
        <v>77</v>
      </c>
      <c r="R34" t="s">
        <v>77</v>
      </c>
      <c r="S34" t="s">
        <v>64</v>
      </c>
      <c r="T34" t="s">
        <v>65</v>
      </c>
      <c r="U34" t="s">
        <v>66</v>
      </c>
      <c r="V34" t="s">
        <v>66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67</v>
      </c>
      <c r="AD34" t="b">
        <v>0</v>
      </c>
      <c r="AE34" t="b">
        <v>0</v>
      </c>
      <c r="AF34" t="s">
        <v>68</v>
      </c>
      <c r="AG34" t="s">
        <v>60</v>
      </c>
      <c r="AH34" t="s">
        <v>60</v>
      </c>
      <c r="AI34" t="b">
        <v>1</v>
      </c>
      <c r="AJ34" t="s">
        <v>60</v>
      </c>
      <c r="AK34" t="s">
        <v>60</v>
      </c>
      <c r="AL34" t="s">
        <v>60</v>
      </c>
      <c r="AM34" t="s">
        <v>60</v>
      </c>
      <c r="AN34" t="s">
        <v>116</v>
      </c>
      <c r="AO34" t="s">
        <v>108</v>
      </c>
      <c r="AP34" t="b">
        <v>0</v>
      </c>
      <c r="AQ34" t="b">
        <v>0</v>
      </c>
      <c r="AR34" t="s">
        <v>71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124</v>
      </c>
      <c r="B35" t="s">
        <v>133</v>
      </c>
      <c r="C35">
        <v>1009320</v>
      </c>
      <c r="D35" t="s">
        <v>131</v>
      </c>
      <c r="E35" t="s">
        <v>131</v>
      </c>
      <c r="F35" t="s">
        <v>134</v>
      </c>
      <c r="G35">
        <v>1003</v>
      </c>
      <c r="H35" t="str">
        <f>"09002"</f>
        <v>09002</v>
      </c>
      <c r="I35" t="s">
        <v>60</v>
      </c>
      <c r="J35" s="2">
        <v>42980</v>
      </c>
      <c r="K35" t="s">
        <v>61</v>
      </c>
      <c r="L35">
        <v>32</v>
      </c>
      <c r="M35" t="str">
        <f t="shared" si="2"/>
        <v>0</v>
      </c>
      <c r="N35" t="str">
        <f t="shared" si="2"/>
        <v>0</v>
      </c>
      <c r="O35">
        <v>32</v>
      </c>
      <c r="P35" t="s">
        <v>83</v>
      </c>
      <c r="Q35" t="s">
        <v>77</v>
      </c>
      <c r="R35" t="s">
        <v>77</v>
      </c>
      <c r="S35" t="s">
        <v>64</v>
      </c>
      <c r="T35" t="s">
        <v>65</v>
      </c>
      <c r="U35" t="s">
        <v>66</v>
      </c>
      <c r="V35" t="s">
        <v>66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67</v>
      </c>
      <c r="AD35" t="b">
        <v>0</v>
      </c>
      <c r="AE35" t="b">
        <v>0</v>
      </c>
      <c r="AF35" t="s">
        <v>68</v>
      </c>
      <c r="AG35" t="s">
        <v>60</v>
      </c>
      <c r="AH35" t="s">
        <v>60</v>
      </c>
      <c r="AI35" t="b">
        <v>1</v>
      </c>
      <c r="AJ35" t="s">
        <v>60</v>
      </c>
      <c r="AK35" t="s">
        <v>60</v>
      </c>
      <c r="AL35" t="s">
        <v>60</v>
      </c>
      <c r="AM35" t="s">
        <v>60</v>
      </c>
      <c r="AN35" t="s">
        <v>69</v>
      </c>
      <c r="AO35" t="s">
        <v>70</v>
      </c>
      <c r="AP35" t="b">
        <v>0</v>
      </c>
      <c r="AQ35" t="b">
        <v>0</v>
      </c>
      <c r="AR35" t="s">
        <v>71</v>
      </c>
      <c r="AS35" t="b">
        <v>0</v>
      </c>
      <c r="AT35" t="s">
        <v>60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124</v>
      </c>
      <c r="B36" t="s">
        <v>135</v>
      </c>
      <c r="C36">
        <v>1009320</v>
      </c>
      <c r="D36" t="s">
        <v>131</v>
      </c>
      <c r="E36" t="s">
        <v>131</v>
      </c>
      <c r="F36" t="s">
        <v>134</v>
      </c>
      <c r="G36">
        <v>2002</v>
      </c>
      <c r="H36" t="str">
        <f>"09002"</f>
        <v>09002</v>
      </c>
      <c r="I36" t="s">
        <v>60</v>
      </c>
      <c r="J36" s="2">
        <v>42980</v>
      </c>
      <c r="K36" t="s">
        <v>61</v>
      </c>
      <c r="L36">
        <v>33</v>
      </c>
      <c r="M36" t="str">
        <f t="shared" si="2"/>
        <v>0</v>
      </c>
      <c r="N36" t="str">
        <f t="shared" si="2"/>
        <v>0</v>
      </c>
      <c r="O36">
        <v>33</v>
      </c>
      <c r="P36" t="s">
        <v>86</v>
      </c>
      <c r="Q36" t="s">
        <v>77</v>
      </c>
      <c r="R36" t="s">
        <v>77</v>
      </c>
      <c r="S36" t="s">
        <v>64</v>
      </c>
      <c r="T36" t="s">
        <v>65</v>
      </c>
      <c r="U36" t="s">
        <v>66</v>
      </c>
      <c r="V36" t="s">
        <v>66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67</v>
      </c>
      <c r="AD36" t="b">
        <v>0</v>
      </c>
      <c r="AE36" t="b">
        <v>0</v>
      </c>
      <c r="AF36" t="s">
        <v>68</v>
      </c>
      <c r="AG36" t="s">
        <v>60</v>
      </c>
      <c r="AH36" t="s">
        <v>60</v>
      </c>
      <c r="AI36" t="b">
        <v>1</v>
      </c>
      <c r="AJ36" t="s">
        <v>60</v>
      </c>
      <c r="AK36" t="s">
        <v>60</v>
      </c>
      <c r="AL36" t="s">
        <v>60</v>
      </c>
      <c r="AM36" t="s">
        <v>60</v>
      </c>
      <c r="AN36" t="s">
        <v>69</v>
      </c>
      <c r="AO36" t="s">
        <v>70</v>
      </c>
      <c r="AP36" t="b">
        <v>0</v>
      </c>
      <c r="AQ36" t="b">
        <v>0</v>
      </c>
      <c r="AR36" t="s">
        <v>71</v>
      </c>
      <c r="AS36" t="b">
        <v>0</v>
      </c>
      <c r="AT36" t="s">
        <v>60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124</v>
      </c>
      <c r="B37" t="s">
        <v>136</v>
      </c>
      <c r="C37" t="str">
        <f>"0500300"</f>
        <v>0500300</v>
      </c>
      <c r="D37" t="s">
        <v>58</v>
      </c>
      <c r="E37" t="s">
        <v>58</v>
      </c>
      <c r="F37" t="s">
        <v>137</v>
      </c>
      <c r="G37">
        <v>1001</v>
      </c>
      <c r="H37" t="str">
        <f>"08024"</f>
        <v>08024</v>
      </c>
      <c r="I37" t="s">
        <v>60</v>
      </c>
      <c r="J37" s="2">
        <v>42957</v>
      </c>
      <c r="K37" t="s">
        <v>61</v>
      </c>
      <c r="L37">
        <v>5</v>
      </c>
      <c r="M37" t="str">
        <f t="shared" si="2"/>
        <v>0</v>
      </c>
      <c r="N37" t="str">
        <f t="shared" si="2"/>
        <v>0</v>
      </c>
      <c r="O37">
        <v>5</v>
      </c>
      <c r="P37" t="s">
        <v>83</v>
      </c>
      <c r="Q37" t="s">
        <v>77</v>
      </c>
      <c r="R37" t="s">
        <v>63</v>
      </c>
      <c r="S37" t="s">
        <v>64</v>
      </c>
      <c r="T37" t="s">
        <v>65</v>
      </c>
      <c r="U37" t="s">
        <v>66</v>
      </c>
      <c r="V37" t="s">
        <v>66</v>
      </c>
      <c r="X37" t="b">
        <v>0</v>
      </c>
      <c r="Y37" t="b">
        <v>1</v>
      </c>
      <c r="Z37" t="b">
        <v>1</v>
      </c>
      <c r="AA37">
        <v>103</v>
      </c>
      <c r="AB37">
        <v>230</v>
      </c>
      <c r="AC37" t="s">
        <v>67</v>
      </c>
      <c r="AD37" t="b">
        <v>0</v>
      </c>
      <c r="AE37" t="b">
        <v>0</v>
      </c>
      <c r="AF37" t="s">
        <v>68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60</v>
      </c>
      <c r="AM37" t="s">
        <v>60</v>
      </c>
      <c r="AN37" t="s">
        <v>116</v>
      </c>
      <c r="AO37" t="s">
        <v>108</v>
      </c>
      <c r="AP37" t="b">
        <v>0</v>
      </c>
      <c r="AQ37" t="b">
        <v>0</v>
      </c>
      <c r="AR37" t="s">
        <v>71</v>
      </c>
      <c r="AS37" t="b">
        <v>0</v>
      </c>
      <c r="AT37" t="s">
        <v>60</v>
      </c>
      <c r="AU37" t="s">
        <v>60</v>
      </c>
      <c r="AX37" t="s">
        <v>60</v>
      </c>
      <c r="AY37" t="s">
        <v>60</v>
      </c>
      <c r="BA37" t="b">
        <v>0</v>
      </c>
      <c r="BB37" t="s">
        <v>60</v>
      </c>
      <c r="BD37" t="s">
        <v>60</v>
      </c>
    </row>
    <row r="38" spans="1:56" x14ac:dyDescent="0.25">
      <c r="A38" t="s">
        <v>124</v>
      </c>
      <c r="B38" t="s">
        <v>138</v>
      </c>
      <c r="C38" t="str">
        <f>"0500310"</f>
        <v>0500310</v>
      </c>
      <c r="D38" t="s">
        <v>58</v>
      </c>
      <c r="E38" t="s">
        <v>58</v>
      </c>
      <c r="F38" t="s">
        <v>137</v>
      </c>
      <c r="G38">
        <v>2001</v>
      </c>
      <c r="H38" t="str">
        <f>"08024"</f>
        <v>08024</v>
      </c>
      <c r="I38" t="s">
        <v>60</v>
      </c>
      <c r="J38" s="2">
        <v>42971</v>
      </c>
      <c r="K38" t="s">
        <v>61</v>
      </c>
      <c r="L38">
        <v>5</v>
      </c>
      <c r="M38" t="str">
        <f t="shared" si="2"/>
        <v>0</v>
      </c>
      <c r="N38" t="str">
        <f t="shared" si="2"/>
        <v>0</v>
      </c>
      <c r="O38">
        <v>5</v>
      </c>
      <c r="P38" t="s">
        <v>86</v>
      </c>
      <c r="Q38" t="s">
        <v>77</v>
      </c>
      <c r="R38" t="s">
        <v>77</v>
      </c>
      <c r="S38" t="s">
        <v>64</v>
      </c>
      <c r="T38" t="s">
        <v>65</v>
      </c>
      <c r="U38" t="s">
        <v>66</v>
      </c>
      <c r="V38" t="s">
        <v>66</v>
      </c>
      <c r="X38" t="b">
        <v>0</v>
      </c>
      <c r="Y38" t="b">
        <v>1</v>
      </c>
      <c r="Z38" t="b">
        <v>1</v>
      </c>
      <c r="AA38">
        <v>103</v>
      </c>
      <c r="AB38">
        <v>230</v>
      </c>
      <c r="AC38" t="s">
        <v>67</v>
      </c>
      <c r="AD38" t="b">
        <v>0</v>
      </c>
      <c r="AE38" t="b">
        <v>0</v>
      </c>
      <c r="AF38" t="s">
        <v>68</v>
      </c>
      <c r="AG38" t="s">
        <v>60</v>
      </c>
      <c r="AH38" t="s">
        <v>60</v>
      </c>
      <c r="AI38" t="b">
        <v>1</v>
      </c>
      <c r="AJ38" t="s">
        <v>60</v>
      </c>
      <c r="AK38" t="s">
        <v>60</v>
      </c>
      <c r="AL38" t="s">
        <v>60</v>
      </c>
      <c r="AM38" t="s">
        <v>60</v>
      </c>
      <c r="AN38" t="s">
        <v>116</v>
      </c>
      <c r="AO38" t="s">
        <v>108</v>
      </c>
      <c r="AP38" t="b">
        <v>0</v>
      </c>
      <c r="AQ38" t="b">
        <v>0</v>
      </c>
      <c r="AR38" t="s">
        <v>71</v>
      </c>
      <c r="AS38" t="b">
        <v>0</v>
      </c>
      <c r="AT38" t="s">
        <v>72</v>
      </c>
      <c r="AU38" t="s">
        <v>60</v>
      </c>
      <c r="AX38" t="s">
        <v>101</v>
      </c>
      <c r="AY38" t="s">
        <v>60</v>
      </c>
      <c r="BA38" t="b">
        <v>0</v>
      </c>
      <c r="BB38" t="s">
        <v>60</v>
      </c>
      <c r="BD38" t="s">
        <v>60</v>
      </c>
    </row>
    <row r="39" spans="1:56" x14ac:dyDescent="0.25">
      <c r="A39" t="s">
        <v>124</v>
      </c>
      <c r="B39" t="s">
        <v>139</v>
      </c>
      <c r="C39">
        <v>2109430</v>
      </c>
      <c r="D39" t="s">
        <v>87</v>
      </c>
      <c r="E39" t="s">
        <v>87</v>
      </c>
      <c r="G39" t="str">
        <f>"0005"</f>
        <v>0005</v>
      </c>
      <c r="H39">
        <v>12001</v>
      </c>
      <c r="I39" t="s">
        <v>60</v>
      </c>
      <c r="J39" s="2">
        <v>43070</v>
      </c>
      <c r="K39" t="s">
        <v>61</v>
      </c>
      <c r="L39">
        <v>30</v>
      </c>
      <c r="M39" t="str">
        <f t="shared" si="2"/>
        <v>0</v>
      </c>
      <c r="N39" t="str">
        <f t="shared" si="2"/>
        <v>0</v>
      </c>
      <c r="O39">
        <v>30</v>
      </c>
      <c r="P39" t="s">
        <v>86</v>
      </c>
      <c r="Q39" t="s">
        <v>77</v>
      </c>
      <c r="R39" t="s">
        <v>77</v>
      </c>
      <c r="S39" t="s">
        <v>64</v>
      </c>
      <c r="T39" t="s">
        <v>65</v>
      </c>
      <c r="U39" t="s">
        <v>66</v>
      </c>
      <c r="V39" t="s">
        <v>66</v>
      </c>
      <c r="X39" t="b">
        <v>1</v>
      </c>
      <c r="Y39" t="b">
        <v>1</v>
      </c>
      <c r="Z39" t="b">
        <v>1</v>
      </c>
      <c r="AA39">
        <v>103</v>
      </c>
      <c r="AB39">
        <v>235</v>
      </c>
      <c r="AC39" t="s">
        <v>67</v>
      </c>
      <c r="AD39" t="b">
        <v>0</v>
      </c>
      <c r="AE39" t="b">
        <v>0</v>
      </c>
      <c r="AF39" t="s">
        <v>68</v>
      </c>
      <c r="AG39" t="s">
        <v>60</v>
      </c>
      <c r="AH39" t="s">
        <v>60</v>
      </c>
      <c r="AI39" t="b">
        <v>1</v>
      </c>
      <c r="AJ39" t="s">
        <v>60</v>
      </c>
      <c r="AK39" t="s">
        <v>60</v>
      </c>
      <c r="AL39" t="s">
        <v>60</v>
      </c>
      <c r="AM39" t="s">
        <v>60</v>
      </c>
      <c r="AN39" t="s">
        <v>69</v>
      </c>
      <c r="AO39" t="s">
        <v>126</v>
      </c>
      <c r="AP39" t="b">
        <v>0</v>
      </c>
      <c r="AQ39" t="b">
        <v>0</v>
      </c>
      <c r="AR39" t="s">
        <v>71</v>
      </c>
      <c r="AS39" t="b">
        <v>0</v>
      </c>
      <c r="AT39" t="s">
        <v>60</v>
      </c>
      <c r="AU39" t="s">
        <v>60</v>
      </c>
      <c r="AX39" t="s">
        <v>60</v>
      </c>
      <c r="AY39" t="s">
        <v>60</v>
      </c>
      <c r="BA39" t="b">
        <v>0</v>
      </c>
      <c r="BB39" t="s">
        <v>60</v>
      </c>
      <c r="BD39" t="s">
        <v>60</v>
      </c>
    </row>
    <row r="40" spans="1:56" x14ac:dyDescent="0.25">
      <c r="A40" t="s">
        <v>124</v>
      </c>
      <c r="B40" t="s">
        <v>139</v>
      </c>
      <c r="C40">
        <v>2109430</v>
      </c>
      <c r="D40" t="s">
        <v>58</v>
      </c>
      <c r="E40" t="s">
        <v>58</v>
      </c>
      <c r="G40" t="str">
        <f>"0006"</f>
        <v>0006</v>
      </c>
      <c r="H40">
        <v>12001</v>
      </c>
      <c r="I40" t="s">
        <v>60</v>
      </c>
      <c r="J40" s="2">
        <v>43070</v>
      </c>
      <c r="K40" t="s">
        <v>61</v>
      </c>
      <c r="L40">
        <v>30</v>
      </c>
      <c r="M40" t="str">
        <f t="shared" si="2"/>
        <v>0</v>
      </c>
      <c r="N40" t="str">
        <f t="shared" si="2"/>
        <v>0</v>
      </c>
      <c r="O40">
        <v>30</v>
      </c>
      <c r="P40" t="s">
        <v>83</v>
      </c>
      <c r="Q40" t="s">
        <v>77</v>
      </c>
      <c r="R40" t="s">
        <v>77</v>
      </c>
      <c r="S40" t="s">
        <v>64</v>
      </c>
      <c r="T40" t="s">
        <v>65</v>
      </c>
      <c r="U40" t="s">
        <v>66</v>
      </c>
      <c r="V40" t="s">
        <v>66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67</v>
      </c>
      <c r="AD40" t="b">
        <v>0</v>
      </c>
      <c r="AE40" t="b">
        <v>0</v>
      </c>
      <c r="AF40" t="s">
        <v>68</v>
      </c>
      <c r="AG40" t="s">
        <v>60</v>
      </c>
      <c r="AH40" t="s">
        <v>60</v>
      </c>
      <c r="AI40" t="b">
        <v>1</v>
      </c>
      <c r="AJ40" t="s">
        <v>60</v>
      </c>
      <c r="AK40" t="s">
        <v>60</v>
      </c>
      <c r="AL40" t="s">
        <v>60</v>
      </c>
      <c r="AM40" t="s">
        <v>60</v>
      </c>
      <c r="AN40" t="s">
        <v>69</v>
      </c>
      <c r="AO40" t="s">
        <v>126</v>
      </c>
      <c r="AP40" t="b">
        <v>0</v>
      </c>
      <c r="AQ40" t="b">
        <v>0</v>
      </c>
      <c r="AR40" t="s">
        <v>71</v>
      </c>
      <c r="AS40" t="b">
        <v>0</v>
      </c>
      <c r="AT40" t="s">
        <v>60</v>
      </c>
      <c r="AU40" t="s">
        <v>60</v>
      </c>
      <c r="AX40" t="s">
        <v>60</v>
      </c>
      <c r="AY40" t="s">
        <v>60</v>
      </c>
      <c r="BA40" t="b">
        <v>0</v>
      </c>
      <c r="BB40" t="s">
        <v>60</v>
      </c>
      <c r="BD40" t="s">
        <v>60</v>
      </c>
    </row>
    <row r="41" spans="1:56" x14ac:dyDescent="0.25">
      <c r="A41" t="s">
        <v>124</v>
      </c>
      <c r="B41" t="s">
        <v>140</v>
      </c>
      <c r="C41">
        <v>1000410</v>
      </c>
      <c r="D41" t="s">
        <v>58</v>
      </c>
      <c r="E41" t="s">
        <v>58</v>
      </c>
      <c r="F41" t="s">
        <v>141</v>
      </c>
      <c r="G41">
        <v>1009</v>
      </c>
      <c r="H41" t="str">
        <f>"03004"</f>
        <v>03004</v>
      </c>
      <c r="I41" t="s">
        <v>60</v>
      </c>
      <c r="J41" s="2">
        <v>42798</v>
      </c>
      <c r="K41" t="s">
        <v>61</v>
      </c>
      <c r="L41">
        <v>28</v>
      </c>
      <c r="M41" t="str">
        <f t="shared" si="2"/>
        <v>0</v>
      </c>
      <c r="N41" t="str">
        <f t="shared" si="2"/>
        <v>0</v>
      </c>
      <c r="O41">
        <v>28</v>
      </c>
      <c r="P41" t="s">
        <v>62</v>
      </c>
      <c r="Q41" t="s">
        <v>77</v>
      </c>
      <c r="R41" t="s">
        <v>77</v>
      </c>
      <c r="S41" t="s">
        <v>64</v>
      </c>
      <c r="T41" t="s">
        <v>65</v>
      </c>
      <c r="U41" t="s">
        <v>66</v>
      </c>
      <c r="V41" t="s">
        <v>66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67</v>
      </c>
      <c r="AD41" t="b">
        <v>0</v>
      </c>
      <c r="AE41" t="b">
        <v>0</v>
      </c>
      <c r="AF41" t="s">
        <v>68</v>
      </c>
      <c r="AG41" t="s">
        <v>60</v>
      </c>
      <c r="AH41" t="s">
        <v>60</v>
      </c>
      <c r="AI41" t="b">
        <v>1</v>
      </c>
      <c r="AJ41" t="s">
        <v>60</v>
      </c>
      <c r="AK41" t="s">
        <v>60</v>
      </c>
      <c r="AL41" t="s">
        <v>60</v>
      </c>
      <c r="AM41" t="s">
        <v>60</v>
      </c>
      <c r="AN41" t="s">
        <v>69</v>
      </c>
      <c r="AO41" t="s">
        <v>70</v>
      </c>
      <c r="AP41" t="b">
        <v>0</v>
      </c>
      <c r="AQ41" t="b">
        <v>0</v>
      </c>
      <c r="AR41" t="s">
        <v>142</v>
      </c>
      <c r="AS41" t="b">
        <v>0</v>
      </c>
      <c r="AT41" t="s">
        <v>60</v>
      </c>
      <c r="AU41" t="s">
        <v>60</v>
      </c>
      <c r="AX41" t="s">
        <v>60</v>
      </c>
      <c r="AY41" t="s">
        <v>60</v>
      </c>
      <c r="BA41" t="b">
        <v>0</v>
      </c>
      <c r="BB41" t="s">
        <v>60</v>
      </c>
      <c r="BD41" t="s">
        <v>60</v>
      </c>
    </row>
    <row r="42" spans="1:56" x14ac:dyDescent="0.25">
      <c r="A42" t="s">
        <v>124</v>
      </c>
      <c r="B42" t="s">
        <v>143</v>
      </c>
      <c r="C42">
        <v>1000410</v>
      </c>
      <c r="D42" t="s">
        <v>74</v>
      </c>
      <c r="E42" t="s">
        <v>74</v>
      </c>
      <c r="F42" t="s">
        <v>144</v>
      </c>
      <c r="G42" t="s">
        <v>145</v>
      </c>
      <c r="H42" t="str">
        <f>"03003"</f>
        <v>03003</v>
      </c>
      <c r="I42" t="s">
        <v>60</v>
      </c>
      <c r="J42" s="2">
        <v>42797</v>
      </c>
      <c r="K42" t="s">
        <v>61</v>
      </c>
      <c r="L42">
        <v>28</v>
      </c>
      <c r="M42" t="str">
        <f t="shared" ref="M42:N60" si="3">"0"</f>
        <v>0</v>
      </c>
      <c r="N42" t="str">
        <f t="shared" si="3"/>
        <v>0</v>
      </c>
      <c r="O42">
        <v>28</v>
      </c>
      <c r="P42" t="s">
        <v>83</v>
      </c>
      <c r="Q42" t="s">
        <v>77</v>
      </c>
      <c r="R42" t="s">
        <v>77</v>
      </c>
      <c r="S42" t="s">
        <v>64</v>
      </c>
      <c r="T42" t="s">
        <v>65</v>
      </c>
      <c r="U42" t="s">
        <v>66</v>
      </c>
      <c r="V42" t="s">
        <v>66</v>
      </c>
      <c r="X42" t="b">
        <v>0</v>
      </c>
      <c r="Y42" t="b">
        <v>1</v>
      </c>
      <c r="Z42" t="b">
        <v>1</v>
      </c>
      <c r="AA42">
        <v>103</v>
      </c>
      <c r="AB42">
        <v>235</v>
      </c>
      <c r="AC42" t="s">
        <v>67</v>
      </c>
      <c r="AD42" t="b">
        <v>0</v>
      </c>
      <c r="AE42" t="b">
        <v>0</v>
      </c>
      <c r="AF42" t="s">
        <v>68</v>
      </c>
      <c r="AG42" t="s">
        <v>60</v>
      </c>
      <c r="AH42" t="s">
        <v>60</v>
      </c>
      <c r="AI42" t="b">
        <v>1</v>
      </c>
      <c r="AJ42" t="s">
        <v>60</v>
      </c>
      <c r="AK42" t="s">
        <v>60</v>
      </c>
      <c r="AL42" t="s">
        <v>60</v>
      </c>
      <c r="AM42" t="s">
        <v>60</v>
      </c>
      <c r="AN42" t="s">
        <v>69</v>
      </c>
      <c r="AO42" t="s">
        <v>70</v>
      </c>
      <c r="AP42" t="b">
        <v>0</v>
      </c>
      <c r="AQ42" t="b">
        <v>0</v>
      </c>
      <c r="AR42" t="s">
        <v>142</v>
      </c>
      <c r="AS42" t="b">
        <v>0</v>
      </c>
      <c r="AT42" t="s">
        <v>60</v>
      </c>
      <c r="AU42" t="s">
        <v>60</v>
      </c>
      <c r="AX42" t="s">
        <v>60</v>
      </c>
      <c r="AY42" t="s">
        <v>60</v>
      </c>
      <c r="BA42" t="b">
        <v>0</v>
      </c>
      <c r="BB42" t="s">
        <v>60</v>
      </c>
      <c r="BD42" t="s">
        <v>60</v>
      </c>
    </row>
    <row r="43" spans="1:56" x14ac:dyDescent="0.25">
      <c r="A43" t="s">
        <v>124</v>
      </c>
      <c r="B43" t="s">
        <v>146</v>
      </c>
      <c r="C43">
        <v>1000410</v>
      </c>
      <c r="D43" t="s">
        <v>81</v>
      </c>
      <c r="E43" t="s">
        <v>81</v>
      </c>
      <c r="F43" t="s">
        <v>144</v>
      </c>
      <c r="G43" t="s">
        <v>147</v>
      </c>
      <c r="H43" t="str">
        <f>"03003"</f>
        <v>03003</v>
      </c>
      <c r="I43" t="s">
        <v>60</v>
      </c>
      <c r="J43" s="2">
        <v>42797</v>
      </c>
      <c r="K43" t="s">
        <v>61</v>
      </c>
      <c r="L43">
        <v>21</v>
      </c>
      <c r="M43" t="str">
        <f t="shared" si="3"/>
        <v>0</v>
      </c>
      <c r="N43" t="str">
        <f t="shared" si="3"/>
        <v>0</v>
      </c>
      <c r="O43">
        <v>21</v>
      </c>
      <c r="P43" t="s">
        <v>62</v>
      </c>
      <c r="Q43" t="s">
        <v>77</v>
      </c>
      <c r="R43" t="s">
        <v>77</v>
      </c>
      <c r="S43" t="s">
        <v>64</v>
      </c>
      <c r="T43" t="s">
        <v>65</v>
      </c>
      <c r="U43" t="s">
        <v>66</v>
      </c>
      <c r="V43" t="s">
        <v>66</v>
      </c>
      <c r="X43" t="b">
        <v>1</v>
      </c>
      <c r="Y43" t="b">
        <v>1</v>
      </c>
      <c r="Z43" t="b">
        <v>1</v>
      </c>
      <c r="AA43">
        <v>103</v>
      </c>
      <c r="AB43">
        <v>235</v>
      </c>
      <c r="AC43" t="s">
        <v>67</v>
      </c>
      <c r="AD43" t="b">
        <v>0</v>
      </c>
      <c r="AE43" t="b">
        <v>0</v>
      </c>
      <c r="AF43" t="s">
        <v>68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60</v>
      </c>
      <c r="AM43" t="s">
        <v>60</v>
      </c>
      <c r="AN43" t="s">
        <v>69</v>
      </c>
      <c r="AO43" t="s">
        <v>70</v>
      </c>
      <c r="AP43" t="b">
        <v>0</v>
      </c>
      <c r="AQ43" t="b">
        <v>0</v>
      </c>
      <c r="AR43" t="s">
        <v>142</v>
      </c>
      <c r="AS43" t="b">
        <v>0</v>
      </c>
      <c r="AT43" t="s">
        <v>60</v>
      </c>
      <c r="AU43" t="s">
        <v>60</v>
      </c>
      <c r="AX43" t="s">
        <v>60</v>
      </c>
      <c r="AY43" t="s">
        <v>60</v>
      </c>
      <c r="BA43" t="b">
        <v>0</v>
      </c>
      <c r="BB43" t="s">
        <v>60</v>
      </c>
      <c r="BD43" t="s">
        <v>60</v>
      </c>
    </row>
    <row r="44" spans="1:56" x14ac:dyDescent="0.25">
      <c r="A44" t="s">
        <v>124</v>
      </c>
      <c r="B44" t="s">
        <v>148</v>
      </c>
      <c r="C44">
        <v>1006310</v>
      </c>
      <c r="D44" t="s">
        <v>87</v>
      </c>
      <c r="E44" t="s">
        <v>87</v>
      </c>
      <c r="F44" t="s">
        <v>149</v>
      </c>
      <c r="G44" t="s">
        <v>150</v>
      </c>
      <c r="H44" t="str">
        <f>"06001"</f>
        <v>06001</v>
      </c>
      <c r="I44" t="s">
        <v>60</v>
      </c>
      <c r="J44" s="2">
        <v>42887</v>
      </c>
      <c r="K44" t="s">
        <v>61</v>
      </c>
      <c r="L44">
        <v>7</v>
      </c>
      <c r="M44" t="str">
        <f t="shared" si="3"/>
        <v>0</v>
      </c>
      <c r="N44" t="str">
        <f t="shared" si="3"/>
        <v>0</v>
      </c>
      <c r="O44">
        <v>7</v>
      </c>
      <c r="P44" t="s">
        <v>86</v>
      </c>
      <c r="Q44" t="s">
        <v>77</v>
      </c>
      <c r="R44" t="s">
        <v>77</v>
      </c>
      <c r="S44" t="s">
        <v>64</v>
      </c>
      <c r="T44" t="s">
        <v>65</v>
      </c>
      <c r="U44" t="s">
        <v>66</v>
      </c>
      <c r="V44" t="s">
        <v>66</v>
      </c>
      <c r="X44" t="b">
        <v>1</v>
      </c>
      <c r="Y44" t="b">
        <v>1</v>
      </c>
      <c r="Z44" t="b">
        <v>1</v>
      </c>
      <c r="AA44">
        <v>103</v>
      </c>
      <c r="AB44">
        <v>235</v>
      </c>
      <c r="AC44" t="s">
        <v>67</v>
      </c>
      <c r="AD44" t="b">
        <v>0</v>
      </c>
      <c r="AE44" t="b">
        <v>0</v>
      </c>
      <c r="AF44" t="s">
        <v>68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60</v>
      </c>
      <c r="AM44" t="s">
        <v>60</v>
      </c>
      <c r="AN44" t="s">
        <v>69</v>
      </c>
      <c r="AO44" t="s">
        <v>70</v>
      </c>
      <c r="AP44" t="b">
        <v>0</v>
      </c>
      <c r="AQ44" t="b">
        <v>0</v>
      </c>
      <c r="AR44" t="s">
        <v>71</v>
      </c>
      <c r="AS44" t="b">
        <v>0</v>
      </c>
      <c r="AT44" t="s">
        <v>60</v>
      </c>
      <c r="AU44" t="s">
        <v>60</v>
      </c>
      <c r="AX44" t="s">
        <v>60</v>
      </c>
      <c r="AY44" t="s">
        <v>60</v>
      </c>
      <c r="BA44" t="b">
        <v>0</v>
      </c>
      <c r="BB44" t="s">
        <v>60</v>
      </c>
      <c r="BD44" t="s">
        <v>60</v>
      </c>
    </row>
    <row r="45" spans="1:56" x14ac:dyDescent="0.25">
      <c r="A45" t="s">
        <v>124</v>
      </c>
      <c r="B45" t="s">
        <v>151</v>
      </c>
      <c r="C45">
        <v>1006310</v>
      </c>
      <c r="D45" t="s">
        <v>87</v>
      </c>
      <c r="E45" t="s">
        <v>87</v>
      </c>
      <c r="F45" t="s">
        <v>149</v>
      </c>
      <c r="G45" t="s">
        <v>152</v>
      </c>
      <c r="H45" t="str">
        <f>"06001"</f>
        <v>06001</v>
      </c>
      <c r="I45" t="s">
        <v>60</v>
      </c>
      <c r="J45" s="2">
        <v>42887</v>
      </c>
      <c r="K45" t="s">
        <v>61</v>
      </c>
      <c r="L45">
        <v>10</v>
      </c>
      <c r="M45" t="str">
        <f t="shared" si="3"/>
        <v>0</v>
      </c>
      <c r="N45" t="str">
        <f t="shared" si="3"/>
        <v>0</v>
      </c>
      <c r="O45">
        <v>10</v>
      </c>
      <c r="P45" t="s">
        <v>83</v>
      </c>
      <c r="Q45" t="s">
        <v>77</v>
      </c>
      <c r="R45" t="s">
        <v>77</v>
      </c>
      <c r="S45" t="s">
        <v>64</v>
      </c>
      <c r="T45" t="s">
        <v>65</v>
      </c>
      <c r="U45" t="s">
        <v>66</v>
      </c>
      <c r="V45" t="s">
        <v>66</v>
      </c>
      <c r="X45" t="b">
        <v>1</v>
      </c>
      <c r="Y45" t="b">
        <v>1</v>
      </c>
      <c r="Z45" t="b">
        <v>1</v>
      </c>
      <c r="AA45">
        <v>103</v>
      </c>
      <c r="AB45">
        <v>235</v>
      </c>
      <c r="AC45" t="s">
        <v>67</v>
      </c>
      <c r="AD45" t="b">
        <v>0</v>
      </c>
      <c r="AE45" t="b">
        <v>0</v>
      </c>
      <c r="AF45" t="s">
        <v>68</v>
      </c>
      <c r="AG45" t="s">
        <v>60</v>
      </c>
      <c r="AH45" t="s">
        <v>60</v>
      </c>
      <c r="AI45" t="b">
        <v>1</v>
      </c>
      <c r="AJ45" t="s">
        <v>60</v>
      </c>
      <c r="AK45" t="s">
        <v>60</v>
      </c>
      <c r="AL45" t="s">
        <v>60</v>
      </c>
      <c r="AM45" t="s">
        <v>60</v>
      </c>
      <c r="AN45" t="s">
        <v>69</v>
      </c>
      <c r="AO45" t="s">
        <v>70</v>
      </c>
      <c r="AP45" t="b">
        <v>0</v>
      </c>
      <c r="AQ45" t="b">
        <v>0</v>
      </c>
      <c r="AR45" t="s">
        <v>71</v>
      </c>
      <c r="AS45" t="b">
        <v>0</v>
      </c>
      <c r="AT45" t="s">
        <v>60</v>
      </c>
      <c r="AU45" t="s">
        <v>60</v>
      </c>
      <c r="AX45" t="s">
        <v>60</v>
      </c>
      <c r="AY45" t="s">
        <v>60</v>
      </c>
      <c r="BA45" t="b">
        <v>0</v>
      </c>
      <c r="BB45" t="s">
        <v>60</v>
      </c>
      <c r="BD45" t="s">
        <v>60</v>
      </c>
    </row>
    <row r="46" spans="1:56" x14ac:dyDescent="0.25">
      <c r="A46" t="s">
        <v>124</v>
      </c>
      <c r="B46" t="s">
        <v>153</v>
      </c>
      <c r="C46">
        <v>2400300</v>
      </c>
      <c r="D46" t="s">
        <v>81</v>
      </c>
      <c r="E46" t="s">
        <v>81</v>
      </c>
      <c r="F46" t="s">
        <v>154</v>
      </c>
      <c r="G46">
        <v>1005</v>
      </c>
      <c r="H46" t="str">
        <f>"07003"</f>
        <v>07003</v>
      </c>
      <c r="I46" t="s">
        <v>60</v>
      </c>
      <c r="J46" s="2">
        <v>42919</v>
      </c>
      <c r="K46" t="s">
        <v>61</v>
      </c>
      <c r="L46">
        <v>10</v>
      </c>
      <c r="M46" t="str">
        <f t="shared" si="3"/>
        <v>0</v>
      </c>
      <c r="N46" t="str">
        <f t="shared" si="3"/>
        <v>0</v>
      </c>
      <c r="O46">
        <v>10</v>
      </c>
      <c r="P46" t="s">
        <v>62</v>
      </c>
      <c r="Q46" t="s">
        <v>77</v>
      </c>
      <c r="R46" t="s">
        <v>77</v>
      </c>
      <c r="S46" t="s">
        <v>64</v>
      </c>
      <c r="T46" t="s">
        <v>65</v>
      </c>
      <c r="U46" t="s">
        <v>66</v>
      </c>
      <c r="V46" t="s">
        <v>66</v>
      </c>
      <c r="X46" t="b">
        <v>1</v>
      </c>
      <c r="Y46" t="b">
        <v>1</v>
      </c>
      <c r="Z46" t="b">
        <v>1</v>
      </c>
      <c r="AA46">
        <v>103</v>
      </c>
      <c r="AB46">
        <v>235</v>
      </c>
      <c r="AC46" t="s">
        <v>67</v>
      </c>
      <c r="AD46" t="b">
        <v>0</v>
      </c>
      <c r="AE46" t="b">
        <v>0</v>
      </c>
      <c r="AF46" t="s">
        <v>68</v>
      </c>
      <c r="AG46" t="s">
        <v>60</v>
      </c>
      <c r="AH46" t="s">
        <v>60</v>
      </c>
      <c r="AI46" t="b">
        <v>1</v>
      </c>
      <c r="AJ46" t="s">
        <v>60</v>
      </c>
      <c r="AK46" t="s">
        <v>60</v>
      </c>
      <c r="AL46" t="s">
        <v>60</v>
      </c>
      <c r="AM46" t="s">
        <v>60</v>
      </c>
      <c r="AN46" t="s">
        <v>116</v>
      </c>
      <c r="AO46" t="s">
        <v>108</v>
      </c>
      <c r="AP46" t="b">
        <v>0</v>
      </c>
      <c r="AQ46" t="b">
        <v>0</v>
      </c>
      <c r="AR46" t="s">
        <v>71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124</v>
      </c>
      <c r="B47" t="s">
        <v>153</v>
      </c>
      <c r="C47">
        <v>2400300</v>
      </c>
      <c r="D47" t="s">
        <v>131</v>
      </c>
      <c r="E47" t="s">
        <v>131</v>
      </c>
      <c r="F47" t="s">
        <v>154</v>
      </c>
      <c r="G47">
        <v>1007</v>
      </c>
      <c r="H47" t="str">
        <f>"07003"</f>
        <v>07003</v>
      </c>
      <c r="I47" t="s">
        <v>60</v>
      </c>
      <c r="J47" s="2">
        <v>42919</v>
      </c>
      <c r="K47" t="s">
        <v>61</v>
      </c>
      <c r="L47">
        <v>10</v>
      </c>
      <c r="M47" t="str">
        <f t="shared" si="3"/>
        <v>0</v>
      </c>
      <c r="N47" t="str">
        <f t="shared" si="3"/>
        <v>0</v>
      </c>
      <c r="O47">
        <v>10</v>
      </c>
      <c r="P47" t="s">
        <v>62</v>
      </c>
      <c r="Q47" t="s">
        <v>77</v>
      </c>
      <c r="R47" t="s">
        <v>77</v>
      </c>
      <c r="S47" t="s">
        <v>64</v>
      </c>
      <c r="T47" t="s">
        <v>65</v>
      </c>
      <c r="U47" t="s">
        <v>66</v>
      </c>
      <c r="V47" t="s">
        <v>66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67</v>
      </c>
      <c r="AD47" t="b">
        <v>0</v>
      </c>
      <c r="AE47" t="b">
        <v>0</v>
      </c>
      <c r="AF47" t="s">
        <v>68</v>
      </c>
      <c r="AG47" t="s">
        <v>60</v>
      </c>
      <c r="AH47" t="s">
        <v>60</v>
      </c>
      <c r="AI47" t="b">
        <v>1</v>
      </c>
      <c r="AJ47" t="s">
        <v>60</v>
      </c>
      <c r="AK47" t="s">
        <v>60</v>
      </c>
      <c r="AL47" t="s">
        <v>60</v>
      </c>
      <c r="AM47" t="s">
        <v>60</v>
      </c>
      <c r="AN47" t="s">
        <v>116</v>
      </c>
      <c r="AO47" t="s">
        <v>108</v>
      </c>
      <c r="AP47" t="b">
        <v>0</v>
      </c>
      <c r="AQ47" t="b">
        <v>0</v>
      </c>
      <c r="AR47" t="s">
        <v>71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124</v>
      </c>
      <c r="B48" t="s">
        <v>155</v>
      </c>
      <c r="C48">
        <v>1005365</v>
      </c>
      <c r="D48" t="s">
        <v>58</v>
      </c>
      <c r="E48" t="s">
        <v>58</v>
      </c>
      <c r="G48">
        <v>1003</v>
      </c>
      <c r="H48" t="str">
        <f>"03010"</f>
        <v>03010</v>
      </c>
      <c r="I48" t="s">
        <v>60</v>
      </c>
      <c r="J48" s="2">
        <v>42804</v>
      </c>
      <c r="K48" t="s">
        <v>61</v>
      </c>
      <c r="L48">
        <v>32</v>
      </c>
      <c r="M48" t="str">
        <f t="shared" si="3"/>
        <v>0</v>
      </c>
      <c r="N48" t="str">
        <f t="shared" si="3"/>
        <v>0</v>
      </c>
      <c r="O48">
        <v>32</v>
      </c>
      <c r="P48" t="s">
        <v>62</v>
      </c>
      <c r="Q48" t="s">
        <v>63</v>
      </c>
      <c r="R48" t="s">
        <v>63</v>
      </c>
      <c r="S48" t="s">
        <v>64</v>
      </c>
      <c r="T48" t="s">
        <v>65</v>
      </c>
      <c r="U48" t="s">
        <v>66</v>
      </c>
      <c r="V48" t="s">
        <v>66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67</v>
      </c>
      <c r="AD48" t="b">
        <v>0</v>
      </c>
      <c r="AE48" t="b">
        <v>0</v>
      </c>
      <c r="AF48" t="s">
        <v>68</v>
      </c>
      <c r="AG48" t="s">
        <v>60</v>
      </c>
      <c r="AH48" t="s">
        <v>60</v>
      </c>
      <c r="AI48" t="b">
        <v>1</v>
      </c>
      <c r="AJ48" t="s">
        <v>156</v>
      </c>
      <c r="AK48" t="s">
        <v>60</v>
      </c>
      <c r="AL48" t="s">
        <v>60</v>
      </c>
      <c r="AM48" t="s">
        <v>60</v>
      </c>
      <c r="AN48" t="s">
        <v>69</v>
      </c>
      <c r="AO48" t="s">
        <v>70</v>
      </c>
      <c r="AP48" t="b">
        <v>0</v>
      </c>
      <c r="AQ48" t="b">
        <v>0</v>
      </c>
      <c r="AR48" t="s">
        <v>71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124</v>
      </c>
      <c r="B49" t="s">
        <v>157</v>
      </c>
      <c r="C49">
        <v>1802300</v>
      </c>
      <c r="D49" t="s">
        <v>131</v>
      </c>
      <c r="E49" t="s">
        <v>131</v>
      </c>
      <c r="G49">
        <v>1004</v>
      </c>
      <c r="H49" t="str">
        <f t="shared" ref="H49:H54" si="4">"07003"</f>
        <v>07003</v>
      </c>
      <c r="I49" t="s">
        <v>60</v>
      </c>
      <c r="J49" s="2">
        <v>42919</v>
      </c>
      <c r="K49" t="s">
        <v>61</v>
      </c>
      <c r="L49">
        <v>28</v>
      </c>
      <c r="M49" t="str">
        <f t="shared" si="3"/>
        <v>0</v>
      </c>
      <c r="N49" t="str">
        <f t="shared" si="3"/>
        <v>0</v>
      </c>
      <c r="O49">
        <v>28</v>
      </c>
      <c r="P49" t="s">
        <v>62</v>
      </c>
      <c r="Q49" t="s">
        <v>77</v>
      </c>
      <c r="R49" t="s">
        <v>77</v>
      </c>
      <c r="S49" t="s">
        <v>64</v>
      </c>
      <c r="T49" t="s">
        <v>65</v>
      </c>
      <c r="U49" t="s">
        <v>66</v>
      </c>
      <c r="V49" t="s">
        <v>66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67</v>
      </c>
      <c r="AD49" t="b">
        <v>0</v>
      </c>
      <c r="AE49" t="b">
        <v>0</v>
      </c>
      <c r="AF49" t="s">
        <v>68</v>
      </c>
      <c r="AG49" t="s">
        <v>60</v>
      </c>
      <c r="AH49" t="s">
        <v>60</v>
      </c>
      <c r="AI49" t="b">
        <v>1</v>
      </c>
      <c r="AJ49" t="s">
        <v>60</v>
      </c>
      <c r="AK49" t="s">
        <v>60</v>
      </c>
      <c r="AL49" t="s">
        <v>60</v>
      </c>
      <c r="AM49" t="s">
        <v>60</v>
      </c>
      <c r="AN49" t="s">
        <v>69</v>
      </c>
      <c r="AO49" t="s">
        <v>108</v>
      </c>
      <c r="AP49" t="b">
        <v>0</v>
      </c>
      <c r="AQ49" t="b">
        <v>0</v>
      </c>
      <c r="AR49" t="s">
        <v>71</v>
      </c>
      <c r="AS49" t="b">
        <v>0</v>
      </c>
      <c r="AT49" t="s">
        <v>60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D49" t="s">
        <v>60</v>
      </c>
    </row>
    <row r="50" spans="1:56" x14ac:dyDescent="0.25">
      <c r="A50" t="s">
        <v>124</v>
      </c>
      <c r="B50" t="s">
        <v>157</v>
      </c>
      <c r="C50">
        <v>1802300</v>
      </c>
      <c r="D50" t="s">
        <v>81</v>
      </c>
      <c r="E50" t="s">
        <v>81</v>
      </c>
      <c r="G50">
        <v>1007</v>
      </c>
      <c r="H50" t="str">
        <f t="shared" si="4"/>
        <v>07003</v>
      </c>
      <c r="I50" t="s">
        <v>60</v>
      </c>
      <c r="J50" s="2">
        <v>42919</v>
      </c>
      <c r="K50" t="s">
        <v>61</v>
      </c>
      <c r="L50">
        <v>28</v>
      </c>
      <c r="M50" t="str">
        <f t="shared" si="3"/>
        <v>0</v>
      </c>
      <c r="N50" t="str">
        <f t="shared" si="3"/>
        <v>0</v>
      </c>
      <c r="O50">
        <v>28</v>
      </c>
      <c r="P50" t="s">
        <v>62</v>
      </c>
      <c r="Q50" t="s">
        <v>77</v>
      </c>
      <c r="R50" t="s">
        <v>77</v>
      </c>
      <c r="S50" t="s">
        <v>64</v>
      </c>
      <c r="T50" t="s">
        <v>65</v>
      </c>
      <c r="U50" t="s">
        <v>66</v>
      </c>
      <c r="V50" t="s">
        <v>66</v>
      </c>
      <c r="X50" t="b">
        <v>1</v>
      </c>
      <c r="Y50" t="b">
        <v>1</v>
      </c>
      <c r="Z50" t="b">
        <v>1</v>
      </c>
      <c r="AA50">
        <v>103</v>
      </c>
      <c r="AB50">
        <v>235</v>
      </c>
      <c r="AC50" t="s">
        <v>67</v>
      </c>
      <c r="AD50" t="b">
        <v>0</v>
      </c>
      <c r="AE50" t="b">
        <v>0</v>
      </c>
      <c r="AF50" t="s">
        <v>68</v>
      </c>
      <c r="AG50" t="s">
        <v>60</v>
      </c>
      <c r="AH50" t="s">
        <v>60</v>
      </c>
      <c r="AI50" t="b">
        <v>1</v>
      </c>
      <c r="AJ50" t="s">
        <v>60</v>
      </c>
      <c r="AK50" t="s">
        <v>60</v>
      </c>
      <c r="AL50" t="s">
        <v>60</v>
      </c>
      <c r="AM50" t="s">
        <v>60</v>
      </c>
      <c r="AN50" t="s">
        <v>69</v>
      </c>
      <c r="AO50" t="s">
        <v>108</v>
      </c>
      <c r="AP50" t="b">
        <v>0</v>
      </c>
      <c r="AQ50" t="b">
        <v>0</v>
      </c>
      <c r="AR50" t="s">
        <v>71</v>
      </c>
      <c r="AS50" t="b">
        <v>0</v>
      </c>
      <c r="AT50" t="s">
        <v>60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D50" t="s">
        <v>60</v>
      </c>
    </row>
    <row r="51" spans="1:56" x14ac:dyDescent="0.25">
      <c r="A51" t="s">
        <v>124</v>
      </c>
      <c r="B51" t="s">
        <v>158</v>
      </c>
      <c r="C51">
        <v>1802310</v>
      </c>
      <c r="D51" t="s">
        <v>131</v>
      </c>
      <c r="E51" t="s">
        <v>131</v>
      </c>
      <c r="F51" t="s">
        <v>154</v>
      </c>
      <c r="G51">
        <v>1004</v>
      </c>
      <c r="H51" t="str">
        <f t="shared" si="4"/>
        <v>07003</v>
      </c>
      <c r="I51" t="s">
        <v>60</v>
      </c>
      <c r="J51" s="2">
        <v>42919</v>
      </c>
      <c r="K51" t="s">
        <v>61</v>
      </c>
      <c r="L51">
        <v>20</v>
      </c>
      <c r="M51" t="str">
        <f t="shared" si="3"/>
        <v>0</v>
      </c>
      <c r="N51" t="str">
        <f t="shared" si="3"/>
        <v>0</v>
      </c>
      <c r="O51">
        <v>20</v>
      </c>
      <c r="P51" t="s">
        <v>62</v>
      </c>
      <c r="Q51" t="s">
        <v>77</v>
      </c>
      <c r="R51" t="s">
        <v>77</v>
      </c>
      <c r="S51" t="s">
        <v>64</v>
      </c>
      <c r="T51" t="s">
        <v>65</v>
      </c>
      <c r="U51" t="s">
        <v>66</v>
      </c>
      <c r="V51" t="s">
        <v>66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67</v>
      </c>
      <c r="AD51" t="b">
        <v>0</v>
      </c>
      <c r="AE51" t="b">
        <v>0</v>
      </c>
      <c r="AF51" t="s">
        <v>68</v>
      </c>
      <c r="AG51" t="s">
        <v>60</v>
      </c>
      <c r="AH51" t="s">
        <v>60</v>
      </c>
      <c r="AI51" t="b">
        <v>1</v>
      </c>
      <c r="AJ51" t="s">
        <v>60</v>
      </c>
      <c r="AK51" t="s">
        <v>60</v>
      </c>
      <c r="AL51" t="s">
        <v>60</v>
      </c>
      <c r="AM51" t="s">
        <v>60</v>
      </c>
      <c r="AN51" t="s">
        <v>69</v>
      </c>
      <c r="AO51" t="s">
        <v>108</v>
      </c>
      <c r="AP51" t="b">
        <v>0</v>
      </c>
      <c r="AQ51" t="b">
        <v>0</v>
      </c>
      <c r="AR51" t="s">
        <v>71</v>
      </c>
      <c r="AS51" t="b">
        <v>0</v>
      </c>
      <c r="AT51" t="s">
        <v>60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D51" t="s">
        <v>60</v>
      </c>
    </row>
    <row r="52" spans="1:56" x14ac:dyDescent="0.25">
      <c r="A52" t="s">
        <v>124</v>
      </c>
      <c r="B52" t="s">
        <v>158</v>
      </c>
      <c r="C52">
        <v>1802310</v>
      </c>
      <c r="D52" t="s">
        <v>81</v>
      </c>
      <c r="E52" t="s">
        <v>81</v>
      </c>
      <c r="F52" t="s">
        <v>154</v>
      </c>
      <c r="G52">
        <v>1007</v>
      </c>
      <c r="H52" t="str">
        <f t="shared" si="4"/>
        <v>07003</v>
      </c>
      <c r="I52" t="s">
        <v>60</v>
      </c>
      <c r="J52" s="2">
        <v>42919</v>
      </c>
      <c r="K52" t="s">
        <v>61</v>
      </c>
      <c r="L52">
        <v>20</v>
      </c>
      <c r="M52" t="str">
        <f t="shared" si="3"/>
        <v>0</v>
      </c>
      <c r="N52" t="str">
        <f t="shared" si="3"/>
        <v>0</v>
      </c>
      <c r="O52">
        <v>20</v>
      </c>
      <c r="P52" t="s">
        <v>62</v>
      </c>
      <c r="Q52" t="s">
        <v>77</v>
      </c>
      <c r="R52" t="s">
        <v>77</v>
      </c>
      <c r="S52" t="s">
        <v>64</v>
      </c>
      <c r="T52" t="s">
        <v>65</v>
      </c>
      <c r="U52" t="s">
        <v>66</v>
      </c>
      <c r="V52" t="s">
        <v>66</v>
      </c>
      <c r="X52" t="b">
        <v>1</v>
      </c>
      <c r="Y52" t="b">
        <v>1</v>
      </c>
      <c r="Z52" t="b">
        <v>1</v>
      </c>
      <c r="AA52">
        <v>103</v>
      </c>
      <c r="AB52">
        <v>235</v>
      </c>
      <c r="AC52" t="s">
        <v>67</v>
      </c>
      <c r="AD52" t="b">
        <v>0</v>
      </c>
      <c r="AE52" t="b">
        <v>0</v>
      </c>
      <c r="AF52" t="s">
        <v>68</v>
      </c>
      <c r="AG52" t="s">
        <v>60</v>
      </c>
      <c r="AH52" t="s">
        <v>60</v>
      </c>
      <c r="AI52" t="b">
        <v>1</v>
      </c>
      <c r="AJ52" t="s">
        <v>60</v>
      </c>
      <c r="AK52" t="s">
        <v>60</v>
      </c>
      <c r="AL52" t="s">
        <v>60</v>
      </c>
      <c r="AM52" t="s">
        <v>60</v>
      </c>
      <c r="AN52" t="s">
        <v>69</v>
      </c>
      <c r="AO52" t="s">
        <v>108</v>
      </c>
      <c r="AP52" t="b">
        <v>0</v>
      </c>
      <c r="AQ52" t="b">
        <v>0</v>
      </c>
      <c r="AR52" t="s">
        <v>71</v>
      </c>
      <c r="AS52" t="b">
        <v>0</v>
      </c>
      <c r="AT52" t="s">
        <v>60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D52" t="s">
        <v>60</v>
      </c>
    </row>
    <row r="53" spans="1:56" x14ac:dyDescent="0.25">
      <c r="A53" t="s">
        <v>124</v>
      </c>
      <c r="B53" t="s">
        <v>159</v>
      </c>
      <c r="C53">
        <v>1802320</v>
      </c>
      <c r="D53" t="s">
        <v>81</v>
      </c>
      <c r="E53" t="s">
        <v>81</v>
      </c>
      <c r="F53" t="s">
        <v>154</v>
      </c>
      <c r="G53">
        <v>1002</v>
      </c>
      <c r="H53" t="str">
        <f t="shared" si="4"/>
        <v>07003</v>
      </c>
      <c r="I53" t="s">
        <v>60</v>
      </c>
      <c r="J53" s="2">
        <v>42919</v>
      </c>
      <c r="K53" t="s">
        <v>61</v>
      </c>
      <c r="L53">
        <v>25</v>
      </c>
      <c r="M53" t="str">
        <f t="shared" si="3"/>
        <v>0</v>
      </c>
      <c r="N53" t="str">
        <f t="shared" si="3"/>
        <v>0</v>
      </c>
      <c r="O53">
        <v>25</v>
      </c>
      <c r="P53" t="s">
        <v>62</v>
      </c>
      <c r="Q53" t="s">
        <v>77</v>
      </c>
      <c r="R53" t="s">
        <v>77</v>
      </c>
      <c r="S53" t="s">
        <v>64</v>
      </c>
      <c r="T53" t="s">
        <v>65</v>
      </c>
      <c r="U53" t="s">
        <v>66</v>
      </c>
      <c r="V53" t="s">
        <v>66</v>
      </c>
      <c r="X53" t="b">
        <v>1</v>
      </c>
      <c r="Y53" t="b">
        <v>1</v>
      </c>
      <c r="Z53" t="b">
        <v>1</v>
      </c>
      <c r="AA53">
        <v>103</v>
      </c>
      <c r="AB53">
        <v>235</v>
      </c>
      <c r="AC53" t="s">
        <v>67</v>
      </c>
      <c r="AD53" t="b">
        <v>0</v>
      </c>
      <c r="AE53" t="b">
        <v>0</v>
      </c>
      <c r="AF53" t="s">
        <v>68</v>
      </c>
      <c r="AG53" t="s">
        <v>60</v>
      </c>
      <c r="AH53" t="s">
        <v>60</v>
      </c>
      <c r="AI53" t="b">
        <v>1</v>
      </c>
      <c r="AJ53" t="s">
        <v>60</v>
      </c>
      <c r="AK53" t="s">
        <v>60</v>
      </c>
      <c r="AL53" t="s">
        <v>60</v>
      </c>
      <c r="AM53" t="s">
        <v>60</v>
      </c>
      <c r="AN53" t="s">
        <v>69</v>
      </c>
      <c r="AO53" t="s">
        <v>108</v>
      </c>
      <c r="AP53" t="b">
        <v>0</v>
      </c>
      <c r="AQ53" t="b">
        <v>0</v>
      </c>
      <c r="AR53" t="s">
        <v>71</v>
      </c>
      <c r="AS53" t="b">
        <v>0</v>
      </c>
      <c r="AT53" t="s">
        <v>60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D53" t="s">
        <v>60</v>
      </c>
    </row>
    <row r="54" spans="1:56" x14ac:dyDescent="0.25">
      <c r="A54" t="s">
        <v>124</v>
      </c>
      <c r="B54" t="s">
        <v>160</v>
      </c>
      <c r="C54">
        <v>1802330</v>
      </c>
      <c r="D54" t="s">
        <v>74</v>
      </c>
      <c r="E54" t="s">
        <v>74</v>
      </c>
      <c r="F54" t="s">
        <v>154</v>
      </c>
      <c r="G54">
        <v>1005</v>
      </c>
      <c r="H54" t="str">
        <f t="shared" si="4"/>
        <v>07003</v>
      </c>
      <c r="I54" t="s">
        <v>60</v>
      </c>
      <c r="J54" s="2">
        <v>42919</v>
      </c>
      <c r="K54" t="s">
        <v>61</v>
      </c>
      <c r="L54">
        <v>25</v>
      </c>
      <c r="M54" t="str">
        <f t="shared" si="3"/>
        <v>0</v>
      </c>
      <c r="N54" t="str">
        <f t="shared" si="3"/>
        <v>0</v>
      </c>
      <c r="O54">
        <v>25</v>
      </c>
      <c r="P54" t="s">
        <v>62</v>
      </c>
      <c r="Q54" t="s">
        <v>77</v>
      </c>
      <c r="R54" t="s">
        <v>77</v>
      </c>
      <c r="S54" t="s">
        <v>64</v>
      </c>
      <c r="T54" t="s">
        <v>65</v>
      </c>
      <c r="U54" t="s">
        <v>66</v>
      </c>
      <c r="V54" t="s">
        <v>66</v>
      </c>
      <c r="X54" t="b">
        <v>1</v>
      </c>
      <c r="Y54" t="b">
        <v>1</v>
      </c>
      <c r="Z54" t="b">
        <v>1</v>
      </c>
      <c r="AA54">
        <v>103</v>
      </c>
      <c r="AB54">
        <v>235</v>
      </c>
      <c r="AC54" t="s">
        <v>67</v>
      </c>
      <c r="AD54" t="b">
        <v>0</v>
      </c>
      <c r="AE54" t="b">
        <v>0</v>
      </c>
      <c r="AF54" t="s">
        <v>68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69</v>
      </c>
      <c r="AO54" t="s">
        <v>108</v>
      </c>
      <c r="AP54" t="b">
        <v>0</v>
      </c>
      <c r="AQ54" t="b">
        <v>0</v>
      </c>
      <c r="AR54" t="s">
        <v>71</v>
      </c>
      <c r="AS54" t="b">
        <v>0</v>
      </c>
      <c r="AT54" t="s">
        <v>60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D54" t="s">
        <v>60</v>
      </c>
    </row>
    <row r="55" spans="1:56" x14ac:dyDescent="0.25">
      <c r="A55" t="s">
        <v>124</v>
      </c>
      <c r="B55" t="s">
        <v>161</v>
      </c>
      <c r="C55">
        <v>2107300</v>
      </c>
      <c r="D55" t="s">
        <v>87</v>
      </c>
      <c r="E55" t="s">
        <v>87</v>
      </c>
      <c r="G55" t="str">
        <f>"0001"</f>
        <v>0001</v>
      </c>
      <c r="H55">
        <v>12001</v>
      </c>
      <c r="I55" t="s">
        <v>60</v>
      </c>
      <c r="J55" s="2">
        <v>43070</v>
      </c>
      <c r="K55" t="s">
        <v>61</v>
      </c>
      <c r="L55">
        <v>30</v>
      </c>
      <c r="M55" t="str">
        <f t="shared" si="3"/>
        <v>0</v>
      </c>
      <c r="N55" t="str">
        <f t="shared" si="3"/>
        <v>0</v>
      </c>
      <c r="O55">
        <v>30</v>
      </c>
      <c r="P55" t="s">
        <v>83</v>
      </c>
      <c r="Q55" t="s">
        <v>77</v>
      </c>
      <c r="R55" t="s">
        <v>77</v>
      </c>
      <c r="S55" t="s">
        <v>64</v>
      </c>
      <c r="T55" t="s">
        <v>65</v>
      </c>
      <c r="U55" t="s">
        <v>66</v>
      </c>
      <c r="V55" t="s">
        <v>66</v>
      </c>
      <c r="X55" t="b">
        <v>1</v>
      </c>
      <c r="Y55" t="b">
        <v>1</v>
      </c>
      <c r="Z55" t="b">
        <v>1</v>
      </c>
      <c r="AA55">
        <v>103</v>
      </c>
      <c r="AB55">
        <v>235</v>
      </c>
      <c r="AC55" t="s">
        <v>67</v>
      </c>
      <c r="AD55" t="b">
        <v>0</v>
      </c>
      <c r="AE55" t="b">
        <v>0</v>
      </c>
      <c r="AF55" t="s">
        <v>68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69</v>
      </c>
      <c r="AO55" t="s">
        <v>108</v>
      </c>
      <c r="AP55" t="b">
        <v>0</v>
      </c>
      <c r="AQ55" t="b">
        <v>0</v>
      </c>
      <c r="AR55" t="s">
        <v>71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D55" t="s">
        <v>60</v>
      </c>
    </row>
    <row r="56" spans="1:56" x14ac:dyDescent="0.25">
      <c r="A56" t="s">
        <v>124</v>
      </c>
      <c r="B56" t="s">
        <v>161</v>
      </c>
      <c r="C56">
        <v>2107300</v>
      </c>
      <c r="D56" t="s">
        <v>91</v>
      </c>
      <c r="E56" t="s">
        <v>91</v>
      </c>
      <c r="G56" t="str">
        <f>"0002"</f>
        <v>0002</v>
      </c>
      <c r="H56">
        <v>12001</v>
      </c>
      <c r="I56" t="s">
        <v>60</v>
      </c>
      <c r="J56" s="2">
        <v>43070</v>
      </c>
      <c r="K56" t="s">
        <v>61</v>
      </c>
      <c r="L56">
        <v>30</v>
      </c>
      <c r="M56" t="str">
        <f t="shared" si="3"/>
        <v>0</v>
      </c>
      <c r="N56" t="str">
        <f t="shared" si="3"/>
        <v>0</v>
      </c>
      <c r="O56">
        <v>30</v>
      </c>
      <c r="P56" t="s">
        <v>83</v>
      </c>
      <c r="Q56" t="s">
        <v>77</v>
      </c>
      <c r="R56" t="s">
        <v>77</v>
      </c>
      <c r="S56" t="s">
        <v>64</v>
      </c>
      <c r="T56" t="s">
        <v>65</v>
      </c>
      <c r="U56" t="s">
        <v>66</v>
      </c>
      <c r="V56" t="s">
        <v>66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67</v>
      </c>
      <c r="AD56" t="b">
        <v>0</v>
      </c>
      <c r="AE56" t="b">
        <v>0</v>
      </c>
      <c r="AF56" t="s">
        <v>68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69</v>
      </c>
      <c r="AO56" t="s">
        <v>108</v>
      </c>
      <c r="AP56" t="b">
        <v>0</v>
      </c>
      <c r="AQ56" t="b">
        <v>0</v>
      </c>
      <c r="AR56" t="s">
        <v>71</v>
      </c>
      <c r="AS56" t="b">
        <v>0</v>
      </c>
      <c r="AT56" t="s">
        <v>60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D56" t="s">
        <v>60</v>
      </c>
    </row>
    <row r="57" spans="1:56" x14ac:dyDescent="0.25">
      <c r="A57" t="s">
        <v>124</v>
      </c>
      <c r="B57" t="s">
        <v>162</v>
      </c>
      <c r="C57">
        <v>2107310</v>
      </c>
      <c r="D57" t="s">
        <v>91</v>
      </c>
      <c r="E57" t="s">
        <v>91</v>
      </c>
      <c r="G57" t="str">
        <f>"0001"</f>
        <v>0001</v>
      </c>
      <c r="H57">
        <v>12001</v>
      </c>
      <c r="I57" t="s">
        <v>60</v>
      </c>
      <c r="J57" s="2">
        <v>43070</v>
      </c>
      <c r="K57" t="s">
        <v>61</v>
      </c>
      <c r="L57">
        <v>35</v>
      </c>
      <c r="M57" t="str">
        <f t="shared" si="3"/>
        <v>0</v>
      </c>
      <c r="N57" t="str">
        <f t="shared" si="3"/>
        <v>0</v>
      </c>
      <c r="O57">
        <v>35</v>
      </c>
      <c r="P57" t="s">
        <v>86</v>
      </c>
      <c r="Q57" t="s">
        <v>77</v>
      </c>
      <c r="R57" t="s">
        <v>77</v>
      </c>
      <c r="S57" t="s">
        <v>64</v>
      </c>
      <c r="T57" t="s">
        <v>65</v>
      </c>
      <c r="U57" t="s">
        <v>66</v>
      </c>
      <c r="V57" t="s">
        <v>66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67</v>
      </c>
      <c r="AD57" t="b">
        <v>0</v>
      </c>
      <c r="AE57" t="b">
        <v>0</v>
      </c>
      <c r="AF57" t="s">
        <v>68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69</v>
      </c>
      <c r="AO57" t="s">
        <v>108</v>
      </c>
      <c r="AP57" t="b">
        <v>0</v>
      </c>
      <c r="AQ57" t="b">
        <v>0</v>
      </c>
      <c r="AR57" t="s">
        <v>71</v>
      </c>
      <c r="AS57" t="b">
        <v>0</v>
      </c>
      <c r="AT57" t="s">
        <v>60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D57" t="s">
        <v>60</v>
      </c>
    </row>
    <row r="58" spans="1:56" x14ac:dyDescent="0.25">
      <c r="A58" t="s">
        <v>124</v>
      </c>
      <c r="B58" t="s">
        <v>163</v>
      </c>
      <c r="C58">
        <v>2105310</v>
      </c>
      <c r="D58" t="s">
        <v>74</v>
      </c>
      <c r="E58" t="s">
        <v>74</v>
      </c>
      <c r="F58" t="s">
        <v>98</v>
      </c>
      <c r="G58" t="str">
        <f>"0005"</f>
        <v>0005</v>
      </c>
      <c r="H58">
        <v>12006</v>
      </c>
      <c r="I58" t="s">
        <v>60</v>
      </c>
      <c r="J58" s="2">
        <v>43075</v>
      </c>
      <c r="K58" t="s">
        <v>61</v>
      </c>
      <c r="L58">
        <v>30</v>
      </c>
      <c r="M58" t="str">
        <f t="shared" si="3"/>
        <v>0</v>
      </c>
      <c r="N58" t="str">
        <f t="shared" si="3"/>
        <v>0</v>
      </c>
      <c r="O58">
        <v>30</v>
      </c>
      <c r="P58" t="s">
        <v>83</v>
      </c>
      <c r="Q58" t="s">
        <v>77</v>
      </c>
      <c r="R58" t="s">
        <v>77</v>
      </c>
      <c r="S58" t="s">
        <v>64</v>
      </c>
      <c r="T58" t="s">
        <v>65</v>
      </c>
      <c r="U58" t="s">
        <v>66</v>
      </c>
      <c r="V58" t="s">
        <v>66</v>
      </c>
      <c r="X58" t="b">
        <v>1</v>
      </c>
      <c r="Y58" t="b">
        <v>1</v>
      </c>
      <c r="Z58" t="b">
        <v>1</v>
      </c>
      <c r="AA58">
        <v>103</v>
      </c>
      <c r="AB58">
        <v>235</v>
      </c>
      <c r="AC58" t="s">
        <v>67</v>
      </c>
      <c r="AD58" t="b">
        <v>0</v>
      </c>
      <c r="AE58" t="b">
        <v>0</v>
      </c>
      <c r="AF58" t="s">
        <v>68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69</v>
      </c>
      <c r="AO58" t="s">
        <v>108</v>
      </c>
      <c r="AP58" t="b">
        <v>0</v>
      </c>
      <c r="AQ58" t="b">
        <v>0</v>
      </c>
      <c r="AR58" t="s">
        <v>71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D58" t="s">
        <v>60</v>
      </c>
    </row>
    <row r="59" spans="1:56" x14ac:dyDescent="0.25">
      <c r="A59" t="s">
        <v>124</v>
      </c>
      <c r="B59" t="s">
        <v>163</v>
      </c>
      <c r="C59">
        <v>2105310</v>
      </c>
      <c r="D59" t="s">
        <v>74</v>
      </c>
      <c r="E59" t="s">
        <v>74</v>
      </c>
      <c r="F59" t="s">
        <v>98</v>
      </c>
      <c r="G59" t="str">
        <f>"0006"</f>
        <v>0006</v>
      </c>
      <c r="H59">
        <v>12006</v>
      </c>
      <c r="I59" t="s">
        <v>60</v>
      </c>
      <c r="J59" s="2">
        <v>43075</v>
      </c>
      <c r="K59" t="s">
        <v>61</v>
      </c>
      <c r="L59">
        <v>32</v>
      </c>
      <c r="M59" t="str">
        <f t="shared" si="3"/>
        <v>0</v>
      </c>
      <c r="N59" t="str">
        <f t="shared" si="3"/>
        <v>0</v>
      </c>
      <c r="O59">
        <v>32</v>
      </c>
      <c r="P59" t="s">
        <v>86</v>
      </c>
      <c r="Q59" t="s">
        <v>77</v>
      </c>
      <c r="R59" t="s">
        <v>77</v>
      </c>
      <c r="S59" t="s">
        <v>64</v>
      </c>
      <c r="T59" t="s">
        <v>65</v>
      </c>
      <c r="U59" t="s">
        <v>66</v>
      </c>
      <c r="V59" t="s">
        <v>66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67</v>
      </c>
      <c r="AD59" t="b">
        <v>0</v>
      </c>
      <c r="AE59" t="b">
        <v>0</v>
      </c>
      <c r="AF59" t="s">
        <v>68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69</v>
      </c>
      <c r="AO59" t="s">
        <v>108</v>
      </c>
      <c r="AP59" t="b">
        <v>0</v>
      </c>
      <c r="AQ59" t="b">
        <v>0</v>
      </c>
      <c r="AR59" t="s">
        <v>71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D59" t="s">
        <v>60</v>
      </c>
    </row>
    <row r="60" spans="1:56" x14ac:dyDescent="0.25">
      <c r="A60" t="s">
        <v>124</v>
      </c>
      <c r="B60" t="s">
        <v>164</v>
      </c>
      <c r="C60">
        <v>1700390</v>
      </c>
      <c r="D60" t="s">
        <v>81</v>
      </c>
      <c r="E60" t="s">
        <v>81</v>
      </c>
      <c r="F60" t="s">
        <v>130</v>
      </c>
      <c r="G60">
        <v>1002</v>
      </c>
      <c r="H60" t="str">
        <f>"09007"</f>
        <v>09007</v>
      </c>
      <c r="I60" t="s">
        <v>60</v>
      </c>
      <c r="J60" s="2">
        <v>42985</v>
      </c>
      <c r="K60" t="s">
        <v>61</v>
      </c>
      <c r="L60">
        <v>28</v>
      </c>
      <c r="M60" t="str">
        <f t="shared" si="3"/>
        <v>0</v>
      </c>
      <c r="N60" t="str">
        <f t="shared" si="3"/>
        <v>0</v>
      </c>
      <c r="O60">
        <v>28</v>
      </c>
      <c r="P60" t="s">
        <v>62</v>
      </c>
      <c r="Q60" t="s">
        <v>77</v>
      </c>
      <c r="R60" t="s">
        <v>77</v>
      </c>
      <c r="S60" t="s">
        <v>64</v>
      </c>
      <c r="T60" t="s">
        <v>65</v>
      </c>
      <c r="U60" t="s">
        <v>66</v>
      </c>
      <c r="V60" t="s">
        <v>66</v>
      </c>
      <c r="X60" t="b">
        <v>1</v>
      </c>
      <c r="Y60" t="b">
        <v>1</v>
      </c>
      <c r="Z60" t="b">
        <v>1</v>
      </c>
      <c r="AA60">
        <v>103</v>
      </c>
      <c r="AB60">
        <v>235</v>
      </c>
      <c r="AC60" t="s">
        <v>67</v>
      </c>
      <c r="AD60" t="b">
        <v>0</v>
      </c>
      <c r="AE60" t="b">
        <v>0</v>
      </c>
      <c r="AF60" t="s">
        <v>68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116</v>
      </c>
      <c r="AO60" t="s">
        <v>108</v>
      </c>
      <c r="AP60" t="b">
        <v>0</v>
      </c>
      <c r="AQ60" t="b">
        <v>0</v>
      </c>
      <c r="AR60" t="s">
        <v>71</v>
      </c>
      <c r="AS60" t="b">
        <v>0</v>
      </c>
      <c r="AT60" t="s">
        <v>60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D60" t="s">
        <v>60</v>
      </c>
    </row>
    <row r="61" spans="1:56" x14ac:dyDescent="0.25">
      <c r="A61" t="s">
        <v>124</v>
      </c>
      <c r="B61" t="s">
        <v>164</v>
      </c>
      <c r="C61">
        <v>1700390</v>
      </c>
      <c r="D61" t="s">
        <v>89</v>
      </c>
      <c r="E61" t="s">
        <v>89</v>
      </c>
      <c r="F61" t="s">
        <v>130</v>
      </c>
      <c r="G61">
        <v>1004</v>
      </c>
      <c r="H61" t="str">
        <f>"09007"</f>
        <v>09007</v>
      </c>
      <c r="I61" t="s">
        <v>60</v>
      </c>
      <c r="J61" s="2">
        <v>42985</v>
      </c>
      <c r="K61" t="s">
        <v>61</v>
      </c>
      <c r="L61">
        <v>28</v>
      </c>
      <c r="N61" t="str">
        <f t="shared" ref="N61:N124" si="5">"0"</f>
        <v>0</v>
      </c>
      <c r="O61">
        <v>28</v>
      </c>
      <c r="P61" t="s">
        <v>62</v>
      </c>
      <c r="Q61" t="s">
        <v>77</v>
      </c>
      <c r="R61" t="s">
        <v>77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67</v>
      </c>
      <c r="AD61" t="b">
        <v>0</v>
      </c>
      <c r="AE61" t="b">
        <v>0</v>
      </c>
      <c r="AF61" t="s">
        <v>68</v>
      </c>
      <c r="AG61" t="s">
        <v>60</v>
      </c>
      <c r="AH61" t="s">
        <v>60</v>
      </c>
      <c r="AI61" t="b">
        <v>1</v>
      </c>
      <c r="AJ61" t="s">
        <v>60</v>
      </c>
      <c r="AK61" t="s">
        <v>60</v>
      </c>
      <c r="AL61" t="s">
        <v>60</v>
      </c>
      <c r="AM61" t="s">
        <v>60</v>
      </c>
      <c r="AN61" t="s">
        <v>116</v>
      </c>
      <c r="AO61" t="s">
        <v>108</v>
      </c>
      <c r="AP61" t="b">
        <v>0</v>
      </c>
      <c r="AQ61" t="b">
        <v>0</v>
      </c>
      <c r="AR61" t="s">
        <v>71</v>
      </c>
      <c r="AS61" t="b">
        <v>0</v>
      </c>
      <c r="AT61" t="s">
        <v>60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D61" t="s">
        <v>60</v>
      </c>
    </row>
    <row r="62" spans="1:56" x14ac:dyDescent="0.25">
      <c r="A62" t="s">
        <v>124</v>
      </c>
      <c r="B62" t="s">
        <v>165</v>
      </c>
      <c r="C62">
        <v>1006320</v>
      </c>
      <c r="D62" t="s">
        <v>87</v>
      </c>
      <c r="E62" t="s">
        <v>87</v>
      </c>
      <c r="F62" t="s">
        <v>149</v>
      </c>
      <c r="G62" t="s">
        <v>166</v>
      </c>
      <c r="H62" t="str">
        <f>"06001"</f>
        <v>06001</v>
      </c>
      <c r="I62" t="s">
        <v>60</v>
      </c>
      <c r="J62" s="2">
        <v>42887</v>
      </c>
      <c r="K62" t="s">
        <v>61</v>
      </c>
      <c r="L62">
        <v>10</v>
      </c>
      <c r="N62" t="str">
        <f t="shared" si="5"/>
        <v>0</v>
      </c>
      <c r="O62">
        <v>10</v>
      </c>
      <c r="P62" t="s">
        <v>86</v>
      </c>
      <c r="Q62" t="s">
        <v>77</v>
      </c>
      <c r="R62" t="s">
        <v>63</v>
      </c>
      <c r="S62" t="s">
        <v>64</v>
      </c>
      <c r="T62" t="s">
        <v>65</v>
      </c>
      <c r="U62" t="s">
        <v>66</v>
      </c>
      <c r="V62" t="s">
        <v>66</v>
      </c>
      <c r="X62" t="b">
        <v>0</v>
      </c>
      <c r="Y62" t="b">
        <v>0</v>
      </c>
      <c r="Z62" t="b">
        <v>0</v>
      </c>
      <c r="AA62">
        <v>103</v>
      </c>
      <c r="AB62">
        <v>235</v>
      </c>
      <c r="AC62" t="s">
        <v>67</v>
      </c>
      <c r="AD62" t="b">
        <v>0</v>
      </c>
      <c r="AE62" t="b">
        <v>0</v>
      </c>
      <c r="AF62" t="s">
        <v>68</v>
      </c>
      <c r="AG62" t="s">
        <v>60</v>
      </c>
      <c r="AH62" t="s">
        <v>60</v>
      </c>
      <c r="AI62" t="b">
        <v>1</v>
      </c>
      <c r="AJ62" t="s">
        <v>156</v>
      </c>
      <c r="AK62" t="s">
        <v>60</v>
      </c>
      <c r="AL62" t="s">
        <v>60</v>
      </c>
      <c r="AM62" t="s">
        <v>60</v>
      </c>
      <c r="AN62" t="s">
        <v>69</v>
      </c>
      <c r="AO62" t="s">
        <v>70</v>
      </c>
      <c r="AP62" t="b">
        <v>0</v>
      </c>
      <c r="AQ62" t="b">
        <v>0</v>
      </c>
      <c r="AR62" t="s">
        <v>71</v>
      </c>
      <c r="AS62" t="b">
        <v>0</v>
      </c>
      <c r="AT62" t="s">
        <v>72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D62" t="s">
        <v>60</v>
      </c>
    </row>
    <row r="63" spans="1:56" x14ac:dyDescent="0.25">
      <c r="A63" t="s">
        <v>167</v>
      </c>
      <c r="B63" t="s">
        <v>168</v>
      </c>
      <c r="C63">
        <v>1001420</v>
      </c>
      <c r="D63" t="s">
        <v>81</v>
      </c>
      <c r="E63" t="s">
        <v>81</v>
      </c>
      <c r="F63" t="s">
        <v>169</v>
      </c>
      <c r="G63">
        <v>1006</v>
      </c>
      <c r="H63" t="str">
        <f>"09003"</f>
        <v>09003</v>
      </c>
      <c r="I63" t="s">
        <v>60</v>
      </c>
      <c r="J63" s="2">
        <v>42981</v>
      </c>
      <c r="K63" t="s">
        <v>61</v>
      </c>
      <c r="L63">
        <v>27</v>
      </c>
      <c r="M63" t="str">
        <f t="shared" ref="M63:M102" si="6">"0"</f>
        <v>0</v>
      </c>
      <c r="N63" t="str">
        <f t="shared" si="5"/>
        <v>0</v>
      </c>
      <c r="O63">
        <v>27</v>
      </c>
      <c r="P63" t="s">
        <v>62</v>
      </c>
      <c r="Q63" t="s">
        <v>63</v>
      </c>
      <c r="R63" t="s">
        <v>63</v>
      </c>
      <c r="S63" t="s">
        <v>64</v>
      </c>
      <c r="T63" t="s">
        <v>65</v>
      </c>
      <c r="U63" t="s">
        <v>66</v>
      </c>
      <c r="V63" t="s">
        <v>66</v>
      </c>
      <c r="X63" t="b">
        <v>1</v>
      </c>
      <c r="Y63" t="b">
        <v>1</v>
      </c>
      <c r="Z63" t="b">
        <v>1</v>
      </c>
      <c r="AA63">
        <v>103</v>
      </c>
      <c r="AB63">
        <v>235</v>
      </c>
      <c r="AC63" t="s">
        <v>67</v>
      </c>
      <c r="AD63" t="b">
        <v>0</v>
      </c>
      <c r="AE63" t="b">
        <v>0</v>
      </c>
      <c r="AF63" t="s">
        <v>68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69</v>
      </c>
      <c r="AO63" t="s">
        <v>70</v>
      </c>
      <c r="AP63" t="b">
        <v>0</v>
      </c>
      <c r="AQ63" t="b">
        <v>0</v>
      </c>
      <c r="AR63" t="s">
        <v>71</v>
      </c>
      <c r="AS63" t="b">
        <v>0</v>
      </c>
      <c r="AT63" t="s">
        <v>72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D63" t="s">
        <v>60</v>
      </c>
    </row>
    <row r="64" spans="1:56" x14ac:dyDescent="0.25">
      <c r="A64" t="s">
        <v>167</v>
      </c>
      <c r="B64" t="s">
        <v>170</v>
      </c>
      <c r="C64">
        <v>1001430</v>
      </c>
      <c r="D64" t="s">
        <v>131</v>
      </c>
      <c r="E64" t="s">
        <v>131</v>
      </c>
      <c r="F64" t="s">
        <v>149</v>
      </c>
      <c r="G64">
        <v>1007</v>
      </c>
      <c r="H64" t="str">
        <f>"06001"</f>
        <v>06001</v>
      </c>
      <c r="I64" t="s">
        <v>60</v>
      </c>
      <c r="J64" s="2">
        <v>42887</v>
      </c>
      <c r="K64" t="s">
        <v>61</v>
      </c>
      <c r="L64">
        <v>25</v>
      </c>
      <c r="M64" t="str">
        <f t="shared" si="6"/>
        <v>0</v>
      </c>
      <c r="N64" t="str">
        <f t="shared" si="5"/>
        <v>0</v>
      </c>
      <c r="O64">
        <v>25</v>
      </c>
      <c r="P64" t="s">
        <v>62</v>
      </c>
      <c r="Q64" t="s">
        <v>63</v>
      </c>
      <c r="R64" t="s">
        <v>63</v>
      </c>
      <c r="S64" t="s">
        <v>64</v>
      </c>
      <c r="T64" t="s">
        <v>65</v>
      </c>
      <c r="U64" t="s">
        <v>66</v>
      </c>
      <c r="V64" t="s">
        <v>66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67</v>
      </c>
      <c r="AD64" t="b">
        <v>0</v>
      </c>
      <c r="AE64" t="b">
        <v>0</v>
      </c>
      <c r="AF64" t="s">
        <v>68</v>
      </c>
      <c r="AG64" t="s">
        <v>60</v>
      </c>
      <c r="AH64" t="s">
        <v>60</v>
      </c>
      <c r="AI64" t="b">
        <v>1</v>
      </c>
      <c r="AJ64" t="s">
        <v>60</v>
      </c>
      <c r="AK64" t="s">
        <v>60</v>
      </c>
      <c r="AL64" t="s">
        <v>60</v>
      </c>
      <c r="AM64" t="s">
        <v>60</v>
      </c>
      <c r="AN64" t="s">
        <v>69</v>
      </c>
      <c r="AO64" t="s">
        <v>70</v>
      </c>
      <c r="AP64" t="b">
        <v>0</v>
      </c>
      <c r="AQ64" t="b">
        <v>0</v>
      </c>
      <c r="AR64" t="s">
        <v>71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D64" t="s">
        <v>60</v>
      </c>
    </row>
    <row r="65" spans="1:56" x14ac:dyDescent="0.25">
      <c r="A65" t="s">
        <v>167</v>
      </c>
      <c r="B65" t="s">
        <v>171</v>
      </c>
      <c r="C65">
        <v>1001310</v>
      </c>
      <c r="D65" t="s">
        <v>87</v>
      </c>
      <c r="E65" t="s">
        <v>87</v>
      </c>
      <c r="F65" t="s">
        <v>172</v>
      </c>
      <c r="G65">
        <v>1002</v>
      </c>
      <c r="H65" t="str">
        <f>"09001"</f>
        <v>09001</v>
      </c>
      <c r="I65" t="s">
        <v>60</v>
      </c>
      <c r="J65" s="2">
        <v>42979</v>
      </c>
      <c r="K65" t="s">
        <v>61</v>
      </c>
      <c r="L65">
        <v>25</v>
      </c>
      <c r="M65" t="str">
        <f t="shared" si="6"/>
        <v>0</v>
      </c>
      <c r="N65" t="str">
        <f t="shared" si="5"/>
        <v>0</v>
      </c>
      <c r="O65">
        <v>25</v>
      </c>
      <c r="P65" t="s">
        <v>62</v>
      </c>
      <c r="Q65" t="s">
        <v>77</v>
      </c>
      <c r="R65" t="s">
        <v>77</v>
      </c>
      <c r="S65" t="s">
        <v>64</v>
      </c>
      <c r="T65" t="s">
        <v>65</v>
      </c>
      <c r="U65" t="s">
        <v>66</v>
      </c>
      <c r="V65" t="s">
        <v>66</v>
      </c>
      <c r="X65" t="b">
        <v>1</v>
      </c>
      <c r="Y65" t="b">
        <v>1</v>
      </c>
      <c r="Z65" t="b">
        <v>1</v>
      </c>
      <c r="AA65">
        <v>103</v>
      </c>
      <c r="AB65">
        <v>235</v>
      </c>
      <c r="AC65" t="s">
        <v>67</v>
      </c>
      <c r="AD65" t="b">
        <v>0</v>
      </c>
      <c r="AE65" t="b">
        <v>0</v>
      </c>
      <c r="AF65" t="s">
        <v>68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69</v>
      </c>
      <c r="AO65" t="s">
        <v>70</v>
      </c>
      <c r="AP65" t="b">
        <v>0</v>
      </c>
      <c r="AQ65" t="b">
        <v>0</v>
      </c>
      <c r="AR65" t="s">
        <v>71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D65" t="s">
        <v>60</v>
      </c>
    </row>
    <row r="66" spans="1:56" x14ac:dyDescent="0.25">
      <c r="A66" t="s">
        <v>167</v>
      </c>
      <c r="B66" t="s">
        <v>171</v>
      </c>
      <c r="C66">
        <v>1001310</v>
      </c>
      <c r="D66" t="s">
        <v>81</v>
      </c>
      <c r="E66" t="s">
        <v>81</v>
      </c>
      <c r="F66" t="s">
        <v>173</v>
      </c>
      <c r="G66">
        <v>1004</v>
      </c>
      <c r="H66" t="str">
        <f>"03001"</f>
        <v>03001</v>
      </c>
      <c r="I66" t="s">
        <v>60</v>
      </c>
      <c r="J66" s="2">
        <v>42795</v>
      </c>
      <c r="K66" t="s">
        <v>61</v>
      </c>
      <c r="L66">
        <v>25</v>
      </c>
      <c r="M66" t="str">
        <f t="shared" si="6"/>
        <v>0</v>
      </c>
      <c r="N66" t="str">
        <f t="shared" si="5"/>
        <v>0</v>
      </c>
      <c r="O66">
        <v>25</v>
      </c>
      <c r="P66" t="s">
        <v>62</v>
      </c>
      <c r="Q66" t="s">
        <v>77</v>
      </c>
      <c r="R66" t="s">
        <v>77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>
        <v>235</v>
      </c>
      <c r="AC66" t="s">
        <v>67</v>
      </c>
      <c r="AD66" t="b">
        <v>0</v>
      </c>
      <c r="AE66" t="b">
        <v>0</v>
      </c>
      <c r="AF66" t="s">
        <v>68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69</v>
      </c>
      <c r="AO66" t="s">
        <v>70</v>
      </c>
      <c r="AP66" t="b">
        <v>0</v>
      </c>
      <c r="AQ66" t="b">
        <v>0</v>
      </c>
      <c r="AR66" t="s">
        <v>71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D66" t="s">
        <v>60</v>
      </c>
    </row>
    <row r="67" spans="1:56" x14ac:dyDescent="0.25">
      <c r="A67" t="s">
        <v>167</v>
      </c>
      <c r="B67" t="s">
        <v>171</v>
      </c>
      <c r="C67">
        <v>1001310</v>
      </c>
      <c r="D67" t="s">
        <v>89</v>
      </c>
      <c r="E67" t="s">
        <v>89</v>
      </c>
      <c r="F67" t="s">
        <v>172</v>
      </c>
      <c r="G67">
        <v>1009</v>
      </c>
      <c r="H67" t="str">
        <f>"09001"</f>
        <v>09001</v>
      </c>
      <c r="I67" t="s">
        <v>60</v>
      </c>
      <c r="J67" s="2">
        <v>42979</v>
      </c>
      <c r="K67" t="s">
        <v>61</v>
      </c>
      <c r="L67">
        <v>25</v>
      </c>
      <c r="M67" t="str">
        <f t="shared" si="6"/>
        <v>0</v>
      </c>
      <c r="N67" t="str">
        <f t="shared" si="5"/>
        <v>0</v>
      </c>
      <c r="O67">
        <v>25</v>
      </c>
      <c r="P67" t="s">
        <v>62</v>
      </c>
      <c r="Q67" t="s">
        <v>77</v>
      </c>
      <c r="R67" t="s">
        <v>77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67</v>
      </c>
      <c r="AD67" t="b">
        <v>0</v>
      </c>
      <c r="AE67" t="b">
        <v>0</v>
      </c>
      <c r="AF67" t="s">
        <v>68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69</v>
      </c>
      <c r="AO67" t="s">
        <v>70</v>
      </c>
      <c r="AP67" t="b">
        <v>0</v>
      </c>
      <c r="AQ67" t="b">
        <v>0</v>
      </c>
      <c r="AR67" t="s">
        <v>71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D67" t="s">
        <v>60</v>
      </c>
    </row>
    <row r="68" spans="1:56" x14ac:dyDescent="0.25">
      <c r="A68" t="s">
        <v>167</v>
      </c>
      <c r="B68" t="s">
        <v>171</v>
      </c>
      <c r="C68">
        <v>1001310</v>
      </c>
      <c r="D68" t="s">
        <v>74</v>
      </c>
      <c r="E68" t="s">
        <v>74</v>
      </c>
      <c r="F68" t="s">
        <v>173</v>
      </c>
      <c r="G68">
        <v>1014</v>
      </c>
      <c r="H68" t="str">
        <f>"03001"</f>
        <v>03001</v>
      </c>
      <c r="I68" t="s">
        <v>60</v>
      </c>
      <c r="J68" s="2">
        <v>42795</v>
      </c>
      <c r="K68" t="s">
        <v>61</v>
      </c>
      <c r="L68">
        <v>25</v>
      </c>
      <c r="M68" t="str">
        <f t="shared" si="6"/>
        <v>0</v>
      </c>
      <c r="N68" t="str">
        <f t="shared" si="5"/>
        <v>0</v>
      </c>
      <c r="O68">
        <v>25</v>
      </c>
      <c r="P68" t="s">
        <v>62</v>
      </c>
      <c r="Q68" t="s">
        <v>77</v>
      </c>
      <c r="R68" t="s">
        <v>77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>
        <v>235</v>
      </c>
      <c r="AC68" t="s">
        <v>67</v>
      </c>
      <c r="AD68" t="b">
        <v>0</v>
      </c>
      <c r="AE68" t="b">
        <v>0</v>
      </c>
      <c r="AF68" t="s">
        <v>68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69</v>
      </c>
      <c r="AO68" t="s">
        <v>70</v>
      </c>
      <c r="AP68" t="b">
        <v>0</v>
      </c>
      <c r="AQ68" t="b">
        <v>0</v>
      </c>
      <c r="AR68" t="s">
        <v>71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D68" t="s">
        <v>60</v>
      </c>
    </row>
    <row r="69" spans="1:56" x14ac:dyDescent="0.25">
      <c r="A69" t="s">
        <v>167</v>
      </c>
      <c r="B69" t="s">
        <v>174</v>
      </c>
      <c r="C69">
        <v>1001310</v>
      </c>
      <c r="D69" t="s">
        <v>81</v>
      </c>
      <c r="E69" t="s">
        <v>81</v>
      </c>
      <c r="F69" t="s">
        <v>172</v>
      </c>
      <c r="G69" t="s">
        <v>128</v>
      </c>
      <c r="H69" t="str">
        <f>"09001"</f>
        <v>09001</v>
      </c>
      <c r="I69" t="s">
        <v>60</v>
      </c>
      <c r="J69" s="2">
        <v>42979</v>
      </c>
      <c r="K69" t="s">
        <v>61</v>
      </c>
      <c r="L69">
        <v>25</v>
      </c>
      <c r="M69" t="str">
        <f t="shared" si="6"/>
        <v>0</v>
      </c>
      <c r="N69" t="str">
        <f t="shared" si="5"/>
        <v>0</v>
      </c>
      <c r="O69">
        <v>25</v>
      </c>
      <c r="P69" t="s">
        <v>62</v>
      </c>
      <c r="Q69" t="s">
        <v>77</v>
      </c>
      <c r="R69" t="s">
        <v>77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>
        <v>235</v>
      </c>
      <c r="AC69" t="s">
        <v>67</v>
      </c>
      <c r="AD69" t="b">
        <v>0</v>
      </c>
      <c r="AE69" t="b">
        <v>0</v>
      </c>
      <c r="AF69" t="s">
        <v>68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69</v>
      </c>
      <c r="AO69" t="s">
        <v>70</v>
      </c>
      <c r="AP69" t="b">
        <v>0</v>
      </c>
      <c r="AQ69" t="b">
        <v>0</v>
      </c>
      <c r="AR69" t="s">
        <v>71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D69" t="s">
        <v>60</v>
      </c>
    </row>
    <row r="70" spans="1:56" x14ac:dyDescent="0.25">
      <c r="A70" t="s">
        <v>167</v>
      </c>
      <c r="B70" t="s">
        <v>175</v>
      </c>
      <c r="C70">
        <v>1001340</v>
      </c>
      <c r="D70" t="s">
        <v>91</v>
      </c>
      <c r="E70" t="s">
        <v>91</v>
      </c>
      <c r="F70" t="s">
        <v>176</v>
      </c>
      <c r="G70">
        <v>1011</v>
      </c>
      <c r="H70" t="str">
        <f>"09004"</f>
        <v>09004</v>
      </c>
      <c r="I70" t="s">
        <v>60</v>
      </c>
      <c r="J70" s="2">
        <v>42982</v>
      </c>
      <c r="K70" t="s">
        <v>61</v>
      </c>
      <c r="L70">
        <v>25</v>
      </c>
      <c r="M70" t="str">
        <f t="shared" si="6"/>
        <v>0</v>
      </c>
      <c r="N70" t="str">
        <f t="shared" si="5"/>
        <v>0</v>
      </c>
      <c r="O70">
        <v>25</v>
      </c>
      <c r="P70" t="s">
        <v>62</v>
      </c>
      <c r="Q70" t="s">
        <v>77</v>
      </c>
      <c r="R70" t="s">
        <v>77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67</v>
      </c>
      <c r="AD70" t="b">
        <v>0</v>
      </c>
      <c r="AE70" t="b">
        <v>0</v>
      </c>
      <c r="AF70" t="s">
        <v>68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69</v>
      </c>
      <c r="AO70" t="s">
        <v>70</v>
      </c>
      <c r="AP70" t="b">
        <v>0</v>
      </c>
      <c r="AQ70" t="b">
        <v>0</v>
      </c>
      <c r="AR70" t="s">
        <v>71</v>
      </c>
      <c r="AS70" t="b">
        <v>0</v>
      </c>
      <c r="AT70" t="s">
        <v>60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D70" t="s">
        <v>60</v>
      </c>
    </row>
    <row r="71" spans="1:56" x14ac:dyDescent="0.25">
      <c r="A71" t="s">
        <v>167</v>
      </c>
      <c r="B71" t="s">
        <v>177</v>
      </c>
      <c r="C71">
        <v>1001340</v>
      </c>
      <c r="D71" t="s">
        <v>74</v>
      </c>
      <c r="E71" t="s">
        <v>74</v>
      </c>
      <c r="F71" t="s">
        <v>134</v>
      </c>
      <c r="G71" t="s">
        <v>178</v>
      </c>
      <c r="H71" t="str">
        <f>"09002"</f>
        <v>09002</v>
      </c>
      <c r="I71" t="s">
        <v>60</v>
      </c>
      <c r="J71" s="2">
        <v>42980</v>
      </c>
      <c r="K71" t="s">
        <v>61</v>
      </c>
      <c r="L71">
        <v>25</v>
      </c>
      <c r="M71" t="str">
        <f t="shared" si="6"/>
        <v>0</v>
      </c>
      <c r="N71" t="str">
        <f t="shared" si="5"/>
        <v>0</v>
      </c>
      <c r="O71">
        <v>25</v>
      </c>
      <c r="P71" t="s">
        <v>62</v>
      </c>
      <c r="Q71" t="s">
        <v>77</v>
      </c>
      <c r="R71" t="s">
        <v>77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>
        <v>235</v>
      </c>
      <c r="AC71" t="s">
        <v>67</v>
      </c>
      <c r="AD71" t="b">
        <v>0</v>
      </c>
      <c r="AE71" t="b">
        <v>0</v>
      </c>
      <c r="AF71" t="s">
        <v>68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69</v>
      </c>
      <c r="AO71" t="s">
        <v>70</v>
      </c>
      <c r="AP71" t="b">
        <v>0</v>
      </c>
      <c r="AQ71" t="b">
        <v>0</v>
      </c>
      <c r="AR71" t="s">
        <v>71</v>
      </c>
      <c r="AS71" t="b">
        <v>0</v>
      </c>
      <c r="AT71" t="s">
        <v>60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D71" t="s">
        <v>60</v>
      </c>
    </row>
    <row r="72" spans="1:56" x14ac:dyDescent="0.25">
      <c r="A72" t="s">
        <v>167</v>
      </c>
      <c r="B72" t="s">
        <v>179</v>
      </c>
      <c r="C72">
        <v>1001340</v>
      </c>
      <c r="D72" t="s">
        <v>87</v>
      </c>
      <c r="E72" t="s">
        <v>87</v>
      </c>
      <c r="F72" t="s">
        <v>180</v>
      </c>
      <c r="G72" t="s">
        <v>181</v>
      </c>
      <c r="H72" t="str">
        <f>"06059"</f>
        <v>06059</v>
      </c>
      <c r="I72" t="s">
        <v>60</v>
      </c>
      <c r="J72" s="1">
        <v>21702</v>
      </c>
      <c r="K72" t="s">
        <v>61</v>
      </c>
      <c r="L72">
        <v>25</v>
      </c>
      <c r="M72" t="str">
        <f t="shared" si="6"/>
        <v>0</v>
      </c>
      <c r="N72" t="str">
        <f t="shared" si="5"/>
        <v>0</v>
      </c>
      <c r="O72">
        <v>25</v>
      </c>
      <c r="P72" t="s">
        <v>83</v>
      </c>
      <c r="Q72" t="s">
        <v>77</v>
      </c>
      <c r="R72" t="s">
        <v>77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0</v>
      </c>
      <c r="Z72" t="b">
        <v>0</v>
      </c>
      <c r="AA72">
        <v>103</v>
      </c>
      <c r="AB72">
        <v>235</v>
      </c>
      <c r="AC72" t="s">
        <v>67</v>
      </c>
      <c r="AD72" t="b">
        <v>0</v>
      </c>
      <c r="AE72" t="b">
        <v>1</v>
      </c>
      <c r="AF72" t="s">
        <v>68</v>
      </c>
      <c r="AG72" t="s">
        <v>60</v>
      </c>
      <c r="AH72" t="s">
        <v>60</v>
      </c>
      <c r="AI72" t="b">
        <v>1</v>
      </c>
      <c r="AJ72" t="s">
        <v>79</v>
      </c>
      <c r="AK72" t="s">
        <v>60</v>
      </c>
      <c r="AL72" t="s">
        <v>60</v>
      </c>
      <c r="AM72" t="s">
        <v>60</v>
      </c>
      <c r="AN72" t="s">
        <v>69</v>
      </c>
      <c r="AO72" t="s">
        <v>70</v>
      </c>
      <c r="AP72" t="b">
        <v>0</v>
      </c>
      <c r="AQ72" t="b">
        <v>0</v>
      </c>
      <c r="AR72" t="s">
        <v>71</v>
      </c>
      <c r="AS72" t="b">
        <v>0</v>
      </c>
      <c r="AT72" t="s">
        <v>72</v>
      </c>
      <c r="AU72" t="s">
        <v>60</v>
      </c>
      <c r="AX72" t="s">
        <v>60</v>
      </c>
      <c r="AY72" t="s">
        <v>60</v>
      </c>
      <c r="BA72" t="b">
        <v>1</v>
      </c>
      <c r="BB72" t="s">
        <v>60</v>
      </c>
      <c r="BD72" t="s">
        <v>60</v>
      </c>
    </row>
    <row r="73" spans="1:56" x14ac:dyDescent="0.25">
      <c r="A73" t="s">
        <v>167</v>
      </c>
      <c r="B73" t="s">
        <v>179</v>
      </c>
      <c r="C73">
        <v>1001340</v>
      </c>
      <c r="D73" t="s">
        <v>89</v>
      </c>
      <c r="E73" t="s">
        <v>89</v>
      </c>
      <c r="F73" t="s">
        <v>180</v>
      </c>
      <c r="G73" t="s">
        <v>182</v>
      </c>
      <c r="H73" t="str">
        <f>"06059"</f>
        <v>06059</v>
      </c>
      <c r="I73" t="s">
        <v>60</v>
      </c>
      <c r="J73" s="1">
        <v>21702</v>
      </c>
      <c r="K73" t="s">
        <v>61</v>
      </c>
      <c r="L73">
        <v>25</v>
      </c>
      <c r="M73" t="str">
        <f t="shared" si="6"/>
        <v>0</v>
      </c>
      <c r="N73" t="str">
        <f t="shared" si="5"/>
        <v>0</v>
      </c>
      <c r="O73">
        <v>25</v>
      </c>
      <c r="P73" t="s">
        <v>86</v>
      </c>
      <c r="Q73" t="s">
        <v>77</v>
      </c>
      <c r="R73" t="s">
        <v>77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0</v>
      </c>
      <c r="Z73" t="b">
        <v>0</v>
      </c>
      <c r="AA73">
        <v>103</v>
      </c>
      <c r="AB73">
        <v>230</v>
      </c>
      <c r="AC73" t="s">
        <v>78</v>
      </c>
      <c r="AD73" t="b">
        <v>0</v>
      </c>
      <c r="AE73" t="b">
        <v>1</v>
      </c>
      <c r="AF73" t="s">
        <v>68</v>
      </c>
      <c r="AG73" t="s">
        <v>60</v>
      </c>
      <c r="AH73" t="s">
        <v>60</v>
      </c>
      <c r="AI73" t="b">
        <v>1</v>
      </c>
      <c r="AJ73" t="s">
        <v>79</v>
      </c>
      <c r="AK73" t="s">
        <v>60</v>
      </c>
      <c r="AL73" t="s">
        <v>60</v>
      </c>
      <c r="AM73" t="s">
        <v>60</v>
      </c>
      <c r="AN73" t="s">
        <v>69</v>
      </c>
      <c r="AO73" t="s">
        <v>70</v>
      </c>
      <c r="AP73" t="b">
        <v>0</v>
      </c>
      <c r="AQ73" t="b">
        <v>0</v>
      </c>
      <c r="AR73" t="s">
        <v>71</v>
      </c>
      <c r="AS73" t="b">
        <v>0</v>
      </c>
      <c r="AT73" t="s">
        <v>72</v>
      </c>
      <c r="AU73" t="s">
        <v>60</v>
      </c>
      <c r="AX73" t="s">
        <v>101</v>
      </c>
      <c r="AY73" t="s">
        <v>60</v>
      </c>
      <c r="BA73" t="b">
        <v>1</v>
      </c>
      <c r="BB73" t="s">
        <v>60</v>
      </c>
      <c r="BD73" t="s">
        <v>60</v>
      </c>
    </row>
    <row r="74" spans="1:56" x14ac:dyDescent="0.25">
      <c r="A74" t="s">
        <v>167</v>
      </c>
      <c r="B74" t="s">
        <v>183</v>
      </c>
      <c r="C74">
        <v>1001370</v>
      </c>
      <c r="D74" t="s">
        <v>91</v>
      </c>
      <c r="E74" t="s">
        <v>91</v>
      </c>
      <c r="F74" t="s">
        <v>184</v>
      </c>
      <c r="G74">
        <v>1004</v>
      </c>
      <c r="H74">
        <v>15001</v>
      </c>
      <c r="I74" t="s">
        <v>60</v>
      </c>
      <c r="J74" t="s">
        <v>185</v>
      </c>
      <c r="K74" t="s">
        <v>61</v>
      </c>
      <c r="L74">
        <v>25</v>
      </c>
      <c r="M74" t="str">
        <f t="shared" si="6"/>
        <v>0</v>
      </c>
      <c r="N74" t="str">
        <f t="shared" si="5"/>
        <v>0</v>
      </c>
      <c r="O74">
        <v>25</v>
      </c>
      <c r="P74" t="s">
        <v>62</v>
      </c>
      <c r="Q74" t="s">
        <v>77</v>
      </c>
      <c r="R74" t="s">
        <v>77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67</v>
      </c>
      <c r="AD74" t="b">
        <v>0</v>
      </c>
      <c r="AE74" t="b">
        <v>0</v>
      </c>
      <c r="AF74" t="s">
        <v>68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69</v>
      </c>
      <c r="AO74" t="s">
        <v>70</v>
      </c>
      <c r="AP74" t="b">
        <v>0</v>
      </c>
      <c r="AQ74" t="b">
        <v>0</v>
      </c>
      <c r="AR74" t="s">
        <v>71</v>
      </c>
      <c r="AS74" t="b">
        <v>0</v>
      </c>
      <c r="AT74" t="s">
        <v>72</v>
      </c>
      <c r="AU74" t="s">
        <v>60</v>
      </c>
      <c r="AX74" t="s">
        <v>101</v>
      </c>
      <c r="AY74" t="s">
        <v>60</v>
      </c>
      <c r="BA74" t="b">
        <v>0</v>
      </c>
      <c r="BB74" t="s">
        <v>60</v>
      </c>
      <c r="BD74" t="s">
        <v>60</v>
      </c>
    </row>
    <row r="75" spans="1:56" x14ac:dyDescent="0.25">
      <c r="A75" t="s">
        <v>167</v>
      </c>
      <c r="B75" t="s">
        <v>183</v>
      </c>
      <c r="C75">
        <v>1001370</v>
      </c>
      <c r="D75" t="s">
        <v>131</v>
      </c>
      <c r="E75" t="s">
        <v>131</v>
      </c>
      <c r="F75" t="s">
        <v>184</v>
      </c>
      <c r="G75">
        <v>1010</v>
      </c>
      <c r="H75">
        <v>15001</v>
      </c>
      <c r="I75" t="s">
        <v>60</v>
      </c>
      <c r="J75" t="s">
        <v>185</v>
      </c>
      <c r="K75" t="s">
        <v>61</v>
      </c>
      <c r="L75">
        <v>25</v>
      </c>
      <c r="M75" t="str">
        <f t="shared" si="6"/>
        <v>0</v>
      </c>
      <c r="N75" t="str">
        <f t="shared" si="5"/>
        <v>0</v>
      </c>
      <c r="O75">
        <v>25</v>
      </c>
      <c r="P75" t="s">
        <v>62</v>
      </c>
      <c r="Q75" t="s">
        <v>77</v>
      </c>
      <c r="R75" t="s">
        <v>77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67</v>
      </c>
      <c r="AD75" t="b">
        <v>0</v>
      </c>
      <c r="AE75" t="b">
        <v>0</v>
      </c>
      <c r="AF75" t="s">
        <v>68</v>
      </c>
      <c r="AG75" t="s">
        <v>60</v>
      </c>
      <c r="AH75" t="s">
        <v>60</v>
      </c>
      <c r="AI75" t="b">
        <v>1</v>
      </c>
      <c r="AJ75" t="s">
        <v>60</v>
      </c>
      <c r="AK75" t="s">
        <v>60</v>
      </c>
      <c r="AL75" t="s">
        <v>60</v>
      </c>
      <c r="AM75" t="s">
        <v>60</v>
      </c>
      <c r="AN75" t="s">
        <v>69</v>
      </c>
      <c r="AO75" t="s">
        <v>70</v>
      </c>
      <c r="AP75" t="b">
        <v>0</v>
      </c>
      <c r="AQ75" t="b">
        <v>0</v>
      </c>
      <c r="AR75" t="s">
        <v>71</v>
      </c>
      <c r="AS75" t="b">
        <v>0</v>
      </c>
      <c r="AT75" t="s">
        <v>60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D75" t="s">
        <v>60</v>
      </c>
    </row>
    <row r="76" spans="1:56" x14ac:dyDescent="0.25">
      <c r="A76" t="s">
        <v>167</v>
      </c>
      <c r="B76" t="s">
        <v>186</v>
      </c>
      <c r="C76">
        <v>1001370</v>
      </c>
      <c r="D76" t="s">
        <v>87</v>
      </c>
      <c r="E76" t="s">
        <v>87</v>
      </c>
      <c r="F76" t="s">
        <v>180</v>
      </c>
      <c r="G76" t="s">
        <v>187</v>
      </c>
      <c r="H76" t="str">
        <f>"06059"</f>
        <v>06059</v>
      </c>
      <c r="I76" t="s">
        <v>60</v>
      </c>
      <c r="J76" s="1">
        <v>21702</v>
      </c>
      <c r="K76" t="s">
        <v>61</v>
      </c>
      <c r="L76">
        <v>15</v>
      </c>
      <c r="M76" t="str">
        <f t="shared" si="6"/>
        <v>0</v>
      </c>
      <c r="N76" t="str">
        <f t="shared" si="5"/>
        <v>0</v>
      </c>
      <c r="O76">
        <v>15</v>
      </c>
      <c r="P76" t="s">
        <v>83</v>
      </c>
      <c r="Q76" t="s">
        <v>77</v>
      </c>
      <c r="R76" t="s">
        <v>77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0</v>
      </c>
      <c r="Z76" t="b">
        <v>0</v>
      </c>
      <c r="AA76">
        <v>103</v>
      </c>
      <c r="AB76">
        <v>235</v>
      </c>
      <c r="AC76" t="s">
        <v>67</v>
      </c>
      <c r="AD76" t="b">
        <v>0</v>
      </c>
      <c r="AE76" t="b">
        <v>1</v>
      </c>
      <c r="AF76" t="s">
        <v>68</v>
      </c>
      <c r="AG76" t="s">
        <v>60</v>
      </c>
      <c r="AH76" t="s">
        <v>60</v>
      </c>
      <c r="AI76" t="b">
        <v>1</v>
      </c>
      <c r="AJ76" t="s">
        <v>79</v>
      </c>
      <c r="AK76" t="s">
        <v>60</v>
      </c>
      <c r="AL76" t="s">
        <v>60</v>
      </c>
      <c r="AM76" t="s">
        <v>60</v>
      </c>
      <c r="AN76" t="s">
        <v>69</v>
      </c>
      <c r="AO76" t="s">
        <v>70</v>
      </c>
      <c r="AP76" t="b">
        <v>0</v>
      </c>
      <c r="AQ76" t="b">
        <v>0</v>
      </c>
      <c r="AR76" t="s">
        <v>71</v>
      </c>
      <c r="AS76" t="b">
        <v>0</v>
      </c>
      <c r="AT76" t="s">
        <v>72</v>
      </c>
      <c r="AU76" t="s">
        <v>60</v>
      </c>
      <c r="AX76" t="s">
        <v>60</v>
      </c>
      <c r="AY76" t="s">
        <v>60</v>
      </c>
      <c r="BA76" t="b">
        <v>1</v>
      </c>
      <c r="BB76" t="s">
        <v>60</v>
      </c>
      <c r="BD76" t="s">
        <v>60</v>
      </c>
    </row>
    <row r="77" spans="1:56" x14ac:dyDescent="0.25">
      <c r="A77" t="s">
        <v>167</v>
      </c>
      <c r="B77" t="s">
        <v>188</v>
      </c>
      <c r="C77">
        <v>1001405</v>
      </c>
      <c r="D77" t="s">
        <v>91</v>
      </c>
      <c r="E77" t="s">
        <v>91</v>
      </c>
      <c r="F77" t="s">
        <v>180</v>
      </c>
      <c r="G77">
        <v>1015</v>
      </c>
      <c r="H77" t="str">
        <f>"09006"</f>
        <v>09006</v>
      </c>
      <c r="I77" t="s">
        <v>60</v>
      </c>
      <c r="J77" s="2">
        <v>42984</v>
      </c>
      <c r="K77" t="s">
        <v>61</v>
      </c>
      <c r="L77">
        <v>25</v>
      </c>
      <c r="M77" t="str">
        <f t="shared" si="6"/>
        <v>0</v>
      </c>
      <c r="N77" t="str">
        <f t="shared" si="5"/>
        <v>0</v>
      </c>
      <c r="O77">
        <v>25</v>
      </c>
      <c r="P77" t="s">
        <v>62</v>
      </c>
      <c r="Q77" t="s">
        <v>77</v>
      </c>
      <c r="R77" t="s">
        <v>77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67</v>
      </c>
      <c r="AD77" t="b">
        <v>0</v>
      </c>
      <c r="AE77" t="b">
        <v>0</v>
      </c>
      <c r="AF77" t="s">
        <v>68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69</v>
      </c>
      <c r="AO77" t="s">
        <v>70</v>
      </c>
      <c r="AP77" t="b">
        <v>0</v>
      </c>
      <c r="AQ77" t="b">
        <v>0</v>
      </c>
      <c r="AR77" t="s">
        <v>71</v>
      </c>
      <c r="AS77" t="b">
        <v>0</v>
      </c>
      <c r="AT77" t="s">
        <v>72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167</v>
      </c>
      <c r="B78" t="s">
        <v>189</v>
      </c>
      <c r="C78">
        <v>1001320</v>
      </c>
      <c r="D78" t="s">
        <v>89</v>
      </c>
      <c r="E78" t="s">
        <v>89</v>
      </c>
      <c r="F78" t="s">
        <v>173</v>
      </c>
      <c r="G78">
        <v>1003</v>
      </c>
      <c r="H78" t="str">
        <f>"03001"</f>
        <v>03001</v>
      </c>
      <c r="I78" t="s">
        <v>60</v>
      </c>
      <c r="J78" s="2">
        <v>42795</v>
      </c>
      <c r="K78" t="s">
        <v>61</v>
      </c>
      <c r="L78">
        <v>25</v>
      </c>
      <c r="M78" t="str">
        <f t="shared" si="6"/>
        <v>0</v>
      </c>
      <c r="N78" t="str">
        <f t="shared" si="5"/>
        <v>0</v>
      </c>
      <c r="O78">
        <v>25</v>
      </c>
      <c r="P78" t="s">
        <v>62</v>
      </c>
      <c r="Q78" t="s">
        <v>63</v>
      </c>
      <c r="R78" t="s">
        <v>190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67</v>
      </c>
      <c r="AD78" t="b">
        <v>0</v>
      </c>
      <c r="AE78" t="b">
        <v>0</v>
      </c>
      <c r="AF78" t="s">
        <v>68</v>
      </c>
      <c r="AG78" t="s">
        <v>60</v>
      </c>
      <c r="AH78" t="s">
        <v>60</v>
      </c>
      <c r="AI78" t="b">
        <v>1</v>
      </c>
      <c r="AJ78" t="s">
        <v>156</v>
      </c>
      <c r="AK78" t="s">
        <v>60</v>
      </c>
      <c r="AL78" t="s">
        <v>60</v>
      </c>
      <c r="AM78" t="s">
        <v>60</v>
      </c>
      <c r="AN78" t="s">
        <v>69</v>
      </c>
      <c r="AO78" t="s">
        <v>70</v>
      </c>
      <c r="AP78" t="b">
        <v>0</v>
      </c>
      <c r="AQ78" t="b">
        <v>0</v>
      </c>
      <c r="AR78" t="s">
        <v>71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167</v>
      </c>
      <c r="B79" t="s">
        <v>191</v>
      </c>
      <c r="C79">
        <v>1001350</v>
      </c>
      <c r="D79" t="s">
        <v>58</v>
      </c>
      <c r="E79" t="s">
        <v>58</v>
      </c>
      <c r="F79" t="s">
        <v>134</v>
      </c>
      <c r="G79">
        <v>1002</v>
      </c>
      <c r="H79" t="str">
        <f>"09002"</f>
        <v>09002</v>
      </c>
      <c r="I79" t="s">
        <v>60</v>
      </c>
      <c r="J79" s="2">
        <v>42980</v>
      </c>
      <c r="K79" t="s">
        <v>61</v>
      </c>
      <c r="L79">
        <v>25</v>
      </c>
      <c r="M79" t="str">
        <f t="shared" si="6"/>
        <v>0</v>
      </c>
      <c r="N79" t="str">
        <f t="shared" si="5"/>
        <v>0</v>
      </c>
      <c r="O79">
        <v>25</v>
      </c>
      <c r="P79" t="s">
        <v>62</v>
      </c>
      <c r="Q79" t="s">
        <v>63</v>
      </c>
      <c r="R79" t="s">
        <v>63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67</v>
      </c>
      <c r="AD79" t="b">
        <v>0</v>
      </c>
      <c r="AE79" t="b">
        <v>0</v>
      </c>
      <c r="AF79" t="s">
        <v>68</v>
      </c>
      <c r="AG79" t="s">
        <v>60</v>
      </c>
      <c r="AH79" t="s">
        <v>60</v>
      </c>
      <c r="AI79" t="b">
        <v>1</v>
      </c>
      <c r="AJ79" t="s">
        <v>156</v>
      </c>
      <c r="AK79" t="s">
        <v>60</v>
      </c>
      <c r="AL79" t="s">
        <v>60</v>
      </c>
      <c r="AM79" t="s">
        <v>60</v>
      </c>
      <c r="AN79" t="s">
        <v>69</v>
      </c>
      <c r="AO79" t="s">
        <v>70</v>
      </c>
      <c r="AP79" t="b">
        <v>0</v>
      </c>
      <c r="AQ79" t="b">
        <v>0</v>
      </c>
      <c r="AR79" t="s">
        <v>71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167</v>
      </c>
      <c r="B80" t="s">
        <v>191</v>
      </c>
      <c r="C80">
        <v>1001350</v>
      </c>
      <c r="D80" t="s">
        <v>87</v>
      </c>
      <c r="E80" t="s">
        <v>87</v>
      </c>
      <c r="F80" t="s">
        <v>192</v>
      </c>
      <c r="G80">
        <v>1006</v>
      </c>
      <c r="H80" t="str">
        <f>"03011"</f>
        <v>03011</v>
      </c>
      <c r="I80" t="s">
        <v>60</v>
      </c>
      <c r="J80" s="2">
        <v>42805</v>
      </c>
      <c r="K80" t="s">
        <v>61</v>
      </c>
      <c r="L80">
        <v>25</v>
      </c>
      <c r="M80" t="str">
        <f t="shared" si="6"/>
        <v>0</v>
      </c>
      <c r="N80" t="str">
        <f t="shared" si="5"/>
        <v>0</v>
      </c>
      <c r="O80">
        <v>25</v>
      </c>
      <c r="P80" t="s">
        <v>62</v>
      </c>
      <c r="Q80" t="s">
        <v>63</v>
      </c>
      <c r="R80" t="s">
        <v>63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>
        <v>235</v>
      </c>
      <c r="AC80" t="s">
        <v>67</v>
      </c>
      <c r="AD80" t="b">
        <v>0</v>
      </c>
      <c r="AE80" t="b">
        <v>0</v>
      </c>
      <c r="AF80" t="s">
        <v>68</v>
      </c>
      <c r="AG80" t="s">
        <v>60</v>
      </c>
      <c r="AH80" t="s">
        <v>60</v>
      </c>
      <c r="AI80" t="b">
        <v>1</v>
      </c>
      <c r="AJ80" t="s">
        <v>156</v>
      </c>
      <c r="AK80" t="s">
        <v>60</v>
      </c>
      <c r="AL80" t="s">
        <v>60</v>
      </c>
      <c r="AM80" t="s">
        <v>60</v>
      </c>
      <c r="AN80" t="s">
        <v>69</v>
      </c>
      <c r="AO80" t="s">
        <v>70</v>
      </c>
      <c r="AP80" t="b">
        <v>0</v>
      </c>
      <c r="AQ80" t="b">
        <v>0</v>
      </c>
      <c r="AR80" t="s">
        <v>71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167</v>
      </c>
      <c r="B81" t="s">
        <v>191</v>
      </c>
      <c r="C81">
        <v>1001350</v>
      </c>
      <c r="D81" t="s">
        <v>81</v>
      </c>
      <c r="E81" t="s">
        <v>81</v>
      </c>
      <c r="F81" t="s">
        <v>134</v>
      </c>
      <c r="G81">
        <v>1009</v>
      </c>
      <c r="H81" t="str">
        <f>"09002"</f>
        <v>09002</v>
      </c>
      <c r="I81" t="s">
        <v>60</v>
      </c>
      <c r="J81" s="2">
        <v>42980</v>
      </c>
      <c r="K81" t="s">
        <v>61</v>
      </c>
      <c r="L81">
        <v>25</v>
      </c>
      <c r="M81" t="str">
        <f t="shared" si="6"/>
        <v>0</v>
      </c>
      <c r="N81" t="str">
        <f t="shared" si="5"/>
        <v>0</v>
      </c>
      <c r="O81">
        <v>25</v>
      </c>
      <c r="P81" t="s">
        <v>62</v>
      </c>
      <c r="Q81" t="s">
        <v>63</v>
      </c>
      <c r="R81" t="s">
        <v>63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103</v>
      </c>
      <c r="AB81">
        <v>235</v>
      </c>
      <c r="AC81" t="s">
        <v>67</v>
      </c>
      <c r="AD81" t="b">
        <v>0</v>
      </c>
      <c r="AE81" t="b">
        <v>0</v>
      </c>
      <c r="AF81" t="s">
        <v>68</v>
      </c>
      <c r="AG81" t="s">
        <v>60</v>
      </c>
      <c r="AH81" t="s">
        <v>60</v>
      </c>
      <c r="AI81" t="b">
        <v>1</v>
      </c>
      <c r="AJ81" t="s">
        <v>156</v>
      </c>
      <c r="AK81" t="s">
        <v>60</v>
      </c>
      <c r="AL81" t="s">
        <v>60</v>
      </c>
      <c r="AM81" t="s">
        <v>60</v>
      </c>
      <c r="AN81" t="s">
        <v>69</v>
      </c>
      <c r="AO81" t="s">
        <v>70</v>
      </c>
      <c r="AP81" t="b">
        <v>0</v>
      </c>
      <c r="AQ81" t="b">
        <v>0</v>
      </c>
      <c r="AR81" t="s">
        <v>71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167</v>
      </c>
      <c r="B82" t="s">
        <v>191</v>
      </c>
      <c r="C82">
        <v>1001350</v>
      </c>
      <c r="D82" t="s">
        <v>89</v>
      </c>
      <c r="E82" t="s">
        <v>89</v>
      </c>
      <c r="F82" t="s">
        <v>192</v>
      </c>
      <c r="G82">
        <v>1015</v>
      </c>
      <c r="H82" t="str">
        <f>"03011"</f>
        <v>03011</v>
      </c>
      <c r="I82" t="s">
        <v>60</v>
      </c>
      <c r="J82" s="2">
        <v>42805</v>
      </c>
      <c r="K82" t="s">
        <v>61</v>
      </c>
      <c r="L82">
        <v>25</v>
      </c>
      <c r="M82" t="str">
        <f t="shared" si="6"/>
        <v>0</v>
      </c>
      <c r="N82" t="str">
        <f t="shared" si="5"/>
        <v>0</v>
      </c>
      <c r="O82">
        <v>25</v>
      </c>
      <c r="P82" t="s">
        <v>62</v>
      </c>
      <c r="Q82" t="s">
        <v>63</v>
      </c>
      <c r="R82" t="s">
        <v>63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67</v>
      </c>
      <c r="AD82" t="b">
        <v>0</v>
      </c>
      <c r="AE82" t="b">
        <v>0</v>
      </c>
      <c r="AF82" t="s">
        <v>68</v>
      </c>
      <c r="AG82" t="s">
        <v>60</v>
      </c>
      <c r="AH82" t="s">
        <v>60</v>
      </c>
      <c r="AI82" t="b">
        <v>1</v>
      </c>
      <c r="AJ82" t="s">
        <v>156</v>
      </c>
      <c r="AK82" t="s">
        <v>60</v>
      </c>
      <c r="AL82" t="s">
        <v>60</v>
      </c>
      <c r="AM82" t="s">
        <v>60</v>
      </c>
      <c r="AN82" t="s">
        <v>69</v>
      </c>
      <c r="AO82" t="s">
        <v>70</v>
      </c>
      <c r="AP82" t="b">
        <v>0</v>
      </c>
      <c r="AQ82" t="b">
        <v>0</v>
      </c>
      <c r="AR82" t="s">
        <v>71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193</v>
      </c>
      <c r="B83" t="s">
        <v>194</v>
      </c>
      <c r="C83">
        <v>7921330</v>
      </c>
      <c r="D83" t="s">
        <v>131</v>
      </c>
      <c r="E83" t="s">
        <v>131</v>
      </c>
      <c r="G83">
        <v>1004</v>
      </c>
      <c r="H83" t="str">
        <f>"06004"</f>
        <v>06004</v>
      </c>
      <c r="I83" t="s">
        <v>60</v>
      </c>
      <c r="J83" s="2">
        <v>42890</v>
      </c>
      <c r="K83" t="s">
        <v>61</v>
      </c>
      <c r="L83">
        <v>10</v>
      </c>
      <c r="M83" t="str">
        <f t="shared" si="6"/>
        <v>0</v>
      </c>
      <c r="N83" t="str">
        <f t="shared" si="5"/>
        <v>0</v>
      </c>
      <c r="O83">
        <v>10</v>
      </c>
      <c r="P83" t="s">
        <v>62</v>
      </c>
      <c r="Q83" t="s">
        <v>77</v>
      </c>
      <c r="R83" t="s">
        <v>77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200</v>
      </c>
      <c r="AB83">
        <v>230</v>
      </c>
      <c r="AC83" t="s">
        <v>67</v>
      </c>
      <c r="AD83" t="b">
        <v>0</v>
      </c>
      <c r="AE83" t="b">
        <v>0</v>
      </c>
      <c r="AF83" t="s">
        <v>68</v>
      </c>
      <c r="AG83" t="s">
        <v>60</v>
      </c>
      <c r="AH83" t="s">
        <v>60</v>
      </c>
      <c r="AI83" t="b">
        <v>1</v>
      </c>
      <c r="AJ83" t="s">
        <v>60</v>
      </c>
      <c r="AK83" t="s">
        <v>60</v>
      </c>
      <c r="AL83" t="s">
        <v>60</v>
      </c>
      <c r="AM83" t="s">
        <v>60</v>
      </c>
      <c r="AN83" t="s">
        <v>69</v>
      </c>
      <c r="AO83" t="s">
        <v>108</v>
      </c>
      <c r="AP83" t="b">
        <v>0</v>
      </c>
      <c r="AQ83" t="b">
        <v>0</v>
      </c>
      <c r="AR83" t="s">
        <v>71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193</v>
      </c>
      <c r="B84" t="s">
        <v>195</v>
      </c>
      <c r="C84">
        <v>7963080</v>
      </c>
      <c r="D84" t="s">
        <v>91</v>
      </c>
      <c r="E84" t="s">
        <v>91</v>
      </c>
      <c r="F84" t="s">
        <v>196</v>
      </c>
      <c r="G84" t="s">
        <v>197</v>
      </c>
      <c r="H84" t="s">
        <v>198</v>
      </c>
      <c r="I84" t="s">
        <v>60</v>
      </c>
      <c r="J84" t="s">
        <v>199</v>
      </c>
      <c r="K84" t="s">
        <v>61</v>
      </c>
      <c r="L84">
        <v>25</v>
      </c>
      <c r="M84" t="str">
        <f t="shared" si="6"/>
        <v>0</v>
      </c>
      <c r="N84" t="str">
        <f t="shared" si="5"/>
        <v>0</v>
      </c>
      <c r="O84">
        <v>25</v>
      </c>
      <c r="P84" t="s">
        <v>62</v>
      </c>
      <c r="Q84" t="s">
        <v>77</v>
      </c>
      <c r="R84" t="s">
        <v>77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200</v>
      </c>
      <c r="AB84">
        <v>230</v>
      </c>
      <c r="AC84" t="s">
        <v>67</v>
      </c>
      <c r="AD84" t="b">
        <v>0</v>
      </c>
      <c r="AE84" t="b">
        <v>0</v>
      </c>
      <c r="AF84" t="s">
        <v>68</v>
      </c>
      <c r="AG84" t="s">
        <v>60</v>
      </c>
      <c r="AH84" t="s">
        <v>60</v>
      </c>
      <c r="AI84" t="b">
        <v>1</v>
      </c>
      <c r="AJ84" t="s">
        <v>60</v>
      </c>
      <c r="AK84" t="s">
        <v>60</v>
      </c>
      <c r="AL84" t="s">
        <v>60</v>
      </c>
      <c r="AM84" t="s">
        <v>60</v>
      </c>
      <c r="AN84" t="s">
        <v>69</v>
      </c>
      <c r="AO84" t="s">
        <v>108</v>
      </c>
      <c r="AP84" t="b">
        <v>0</v>
      </c>
      <c r="AQ84" t="b">
        <v>0</v>
      </c>
      <c r="AR84" t="s">
        <v>71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193</v>
      </c>
      <c r="B85" t="s">
        <v>200</v>
      </c>
      <c r="C85">
        <v>7963070</v>
      </c>
      <c r="D85" t="s">
        <v>87</v>
      </c>
      <c r="E85" t="s">
        <v>87</v>
      </c>
      <c r="F85" t="s">
        <v>196</v>
      </c>
      <c r="G85" t="s">
        <v>201</v>
      </c>
      <c r="I85" t="s">
        <v>60</v>
      </c>
      <c r="J85" t="s">
        <v>199</v>
      </c>
      <c r="K85" t="s">
        <v>61</v>
      </c>
      <c r="L85">
        <v>25</v>
      </c>
      <c r="M85" t="str">
        <f t="shared" si="6"/>
        <v>0</v>
      </c>
      <c r="N85" t="str">
        <f t="shared" si="5"/>
        <v>0</v>
      </c>
      <c r="O85">
        <v>25</v>
      </c>
      <c r="P85" t="s">
        <v>62</v>
      </c>
      <c r="Q85" t="s">
        <v>77</v>
      </c>
      <c r="R85" t="s">
        <v>77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200</v>
      </c>
      <c r="AB85">
        <v>235</v>
      </c>
      <c r="AC85" t="s">
        <v>67</v>
      </c>
      <c r="AD85" t="b">
        <v>0</v>
      </c>
      <c r="AE85" t="b">
        <v>0</v>
      </c>
      <c r="AF85" t="s">
        <v>68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69</v>
      </c>
      <c r="AO85" t="s">
        <v>108</v>
      </c>
      <c r="AP85" t="b">
        <v>0</v>
      </c>
      <c r="AQ85" t="b">
        <v>0</v>
      </c>
      <c r="AR85" t="s">
        <v>71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193</v>
      </c>
      <c r="B86" t="s">
        <v>202</v>
      </c>
      <c r="C86">
        <v>7963070</v>
      </c>
      <c r="D86" t="s">
        <v>81</v>
      </c>
      <c r="E86" t="s">
        <v>81</v>
      </c>
      <c r="G86" t="s">
        <v>203</v>
      </c>
      <c r="H86" t="str">
        <f>"06003"</f>
        <v>06003</v>
      </c>
      <c r="I86" t="s">
        <v>60</v>
      </c>
      <c r="J86" s="2">
        <v>42889</v>
      </c>
      <c r="K86" t="s">
        <v>61</v>
      </c>
      <c r="L86">
        <v>15</v>
      </c>
      <c r="M86" t="str">
        <f t="shared" si="6"/>
        <v>0</v>
      </c>
      <c r="N86" t="str">
        <f t="shared" si="5"/>
        <v>0</v>
      </c>
      <c r="O86">
        <v>15</v>
      </c>
      <c r="P86" t="s">
        <v>62</v>
      </c>
      <c r="Q86" t="s">
        <v>77</v>
      </c>
      <c r="R86" t="s">
        <v>77</v>
      </c>
      <c r="S86" t="s">
        <v>64</v>
      </c>
      <c r="T86" t="s">
        <v>65</v>
      </c>
      <c r="U86" t="s">
        <v>66</v>
      </c>
      <c r="V86" t="s">
        <v>66</v>
      </c>
      <c r="X86" t="b">
        <v>1</v>
      </c>
      <c r="Y86" t="b">
        <v>1</v>
      </c>
      <c r="Z86" t="b">
        <v>1</v>
      </c>
      <c r="AA86">
        <v>200</v>
      </c>
      <c r="AB86">
        <v>235</v>
      </c>
      <c r="AC86" t="s">
        <v>67</v>
      </c>
      <c r="AD86" t="b">
        <v>0</v>
      </c>
      <c r="AE86" t="b">
        <v>0</v>
      </c>
      <c r="AF86" t="s">
        <v>68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69</v>
      </c>
      <c r="AO86" t="s">
        <v>108</v>
      </c>
      <c r="AP86" t="b">
        <v>0</v>
      </c>
      <c r="AQ86" t="b">
        <v>0</v>
      </c>
      <c r="AR86" t="s">
        <v>71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193</v>
      </c>
      <c r="B87" t="s">
        <v>204</v>
      </c>
      <c r="C87">
        <v>7912080</v>
      </c>
      <c r="D87" t="s">
        <v>89</v>
      </c>
      <c r="E87" t="s">
        <v>89</v>
      </c>
      <c r="G87">
        <v>1003</v>
      </c>
      <c r="H87" t="str">
        <f>"06004"</f>
        <v>06004</v>
      </c>
      <c r="I87" t="s">
        <v>60</v>
      </c>
      <c r="J87" s="2">
        <v>42890</v>
      </c>
      <c r="K87" t="s">
        <v>61</v>
      </c>
      <c r="L87">
        <v>10</v>
      </c>
      <c r="M87" t="str">
        <f t="shared" si="6"/>
        <v>0</v>
      </c>
      <c r="N87" t="str">
        <f t="shared" si="5"/>
        <v>0</v>
      </c>
      <c r="O87">
        <v>10</v>
      </c>
      <c r="P87" t="s">
        <v>62</v>
      </c>
      <c r="Q87" t="s">
        <v>77</v>
      </c>
      <c r="R87" t="s">
        <v>77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200</v>
      </c>
      <c r="AB87">
        <v>230</v>
      </c>
      <c r="AC87" t="s">
        <v>67</v>
      </c>
      <c r="AD87" t="b">
        <v>0</v>
      </c>
      <c r="AE87" t="b">
        <v>0</v>
      </c>
      <c r="AF87" t="s">
        <v>68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69</v>
      </c>
      <c r="AO87" t="s">
        <v>126</v>
      </c>
      <c r="AP87" t="b">
        <v>0</v>
      </c>
      <c r="AQ87" t="b">
        <v>0</v>
      </c>
      <c r="AR87" t="s">
        <v>71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205</v>
      </c>
      <c r="B88" t="s">
        <v>206</v>
      </c>
      <c r="C88">
        <v>1302330</v>
      </c>
      <c r="D88" t="s">
        <v>81</v>
      </c>
      <c r="E88" t="s">
        <v>81</v>
      </c>
      <c r="F88" t="s">
        <v>207</v>
      </c>
      <c r="G88">
        <v>1002</v>
      </c>
      <c r="H88">
        <v>19001</v>
      </c>
      <c r="I88" t="s">
        <v>60</v>
      </c>
      <c r="J88" t="s">
        <v>208</v>
      </c>
      <c r="K88" t="s">
        <v>61</v>
      </c>
      <c r="L88">
        <v>20</v>
      </c>
      <c r="M88" t="str">
        <f t="shared" si="6"/>
        <v>0</v>
      </c>
      <c r="N88" t="str">
        <f t="shared" si="5"/>
        <v>0</v>
      </c>
      <c r="O88">
        <v>20</v>
      </c>
      <c r="P88" t="s">
        <v>62</v>
      </c>
      <c r="Q88" t="s">
        <v>77</v>
      </c>
      <c r="R88" t="s">
        <v>77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>
        <v>235</v>
      </c>
      <c r="AC88" t="s">
        <v>67</v>
      </c>
      <c r="AD88" t="b">
        <v>0</v>
      </c>
      <c r="AE88" t="b">
        <v>0</v>
      </c>
      <c r="AF88" t="s">
        <v>68</v>
      </c>
      <c r="AG88" t="s">
        <v>60</v>
      </c>
      <c r="AH88" t="s">
        <v>60</v>
      </c>
      <c r="AI88" t="b">
        <v>1</v>
      </c>
      <c r="AJ88" t="s">
        <v>60</v>
      </c>
      <c r="AK88" t="s">
        <v>60</v>
      </c>
      <c r="AL88" t="s">
        <v>60</v>
      </c>
      <c r="AM88" t="s">
        <v>60</v>
      </c>
      <c r="AN88" t="s">
        <v>69</v>
      </c>
      <c r="AO88" t="s">
        <v>70</v>
      </c>
      <c r="AP88" t="b">
        <v>0</v>
      </c>
      <c r="AQ88" t="b">
        <v>0</v>
      </c>
      <c r="AR88" t="s">
        <v>71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205</v>
      </c>
      <c r="B89" t="s">
        <v>209</v>
      </c>
      <c r="C89">
        <v>1301330</v>
      </c>
      <c r="D89" t="s">
        <v>58</v>
      </c>
      <c r="E89" t="s">
        <v>58</v>
      </c>
      <c r="F89" t="s">
        <v>210</v>
      </c>
      <c r="G89">
        <v>1003</v>
      </c>
      <c r="H89">
        <v>19002</v>
      </c>
      <c r="I89" t="s">
        <v>60</v>
      </c>
      <c r="J89" t="s">
        <v>211</v>
      </c>
      <c r="K89" t="s">
        <v>61</v>
      </c>
      <c r="L89">
        <v>10</v>
      </c>
      <c r="M89" t="str">
        <f t="shared" si="6"/>
        <v>0</v>
      </c>
      <c r="N89" t="str">
        <f t="shared" si="5"/>
        <v>0</v>
      </c>
      <c r="O89">
        <v>10</v>
      </c>
      <c r="P89" t="s">
        <v>62</v>
      </c>
      <c r="Q89" t="s">
        <v>77</v>
      </c>
      <c r="R89" t="s">
        <v>77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67</v>
      </c>
      <c r="AD89" t="b">
        <v>0</v>
      </c>
      <c r="AE89" t="b">
        <v>0</v>
      </c>
      <c r="AF89" t="s">
        <v>68</v>
      </c>
      <c r="AG89" t="s">
        <v>60</v>
      </c>
      <c r="AH89" t="s">
        <v>60</v>
      </c>
      <c r="AI89" t="b">
        <v>1</v>
      </c>
      <c r="AJ89" t="s">
        <v>60</v>
      </c>
      <c r="AK89" t="s">
        <v>60</v>
      </c>
      <c r="AL89" t="s">
        <v>60</v>
      </c>
      <c r="AM89" t="s">
        <v>60</v>
      </c>
      <c r="AN89" t="s">
        <v>69</v>
      </c>
      <c r="AO89" t="s">
        <v>70</v>
      </c>
      <c r="AP89" t="b">
        <v>0</v>
      </c>
      <c r="AQ89" t="b">
        <v>0</v>
      </c>
      <c r="AR89" t="s">
        <v>71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205</v>
      </c>
      <c r="B90" t="s">
        <v>212</v>
      </c>
      <c r="C90">
        <v>1301330</v>
      </c>
      <c r="D90" t="s">
        <v>58</v>
      </c>
      <c r="E90" t="s">
        <v>58</v>
      </c>
      <c r="F90" t="s">
        <v>210</v>
      </c>
      <c r="G90">
        <v>2002</v>
      </c>
      <c r="H90">
        <v>19002</v>
      </c>
      <c r="I90" t="s">
        <v>60</v>
      </c>
      <c r="J90" t="s">
        <v>211</v>
      </c>
      <c r="K90" t="s">
        <v>61</v>
      </c>
      <c r="L90">
        <v>10</v>
      </c>
      <c r="M90" t="str">
        <f t="shared" si="6"/>
        <v>0</v>
      </c>
      <c r="N90" t="str">
        <f t="shared" si="5"/>
        <v>0</v>
      </c>
      <c r="O90">
        <v>10</v>
      </c>
      <c r="P90" t="s">
        <v>86</v>
      </c>
      <c r="Q90" t="s">
        <v>77</v>
      </c>
      <c r="R90" t="s">
        <v>77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67</v>
      </c>
      <c r="AD90" t="b">
        <v>0</v>
      </c>
      <c r="AE90" t="b">
        <v>0</v>
      </c>
      <c r="AF90" t="s">
        <v>68</v>
      </c>
      <c r="AG90" t="s">
        <v>60</v>
      </c>
      <c r="AH90" t="s">
        <v>60</v>
      </c>
      <c r="AI90" t="b">
        <v>1</v>
      </c>
      <c r="AJ90" t="s">
        <v>60</v>
      </c>
      <c r="AK90" t="s">
        <v>60</v>
      </c>
      <c r="AL90" t="s">
        <v>60</v>
      </c>
      <c r="AM90" t="s">
        <v>60</v>
      </c>
      <c r="AN90" t="s">
        <v>69</v>
      </c>
      <c r="AO90" t="s">
        <v>70</v>
      </c>
      <c r="AP90" t="b">
        <v>0</v>
      </c>
      <c r="AQ90" t="b">
        <v>0</v>
      </c>
      <c r="AR90" t="s">
        <v>71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205</v>
      </c>
      <c r="B91" t="s">
        <v>213</v>
      </c>
      <c r="C91">
        <v>1302510</v>
      </c>
      <c r="D91" t="s">
        <v>131</v>
      </c>
      <c r="E91" t="s">
        <v>131</v>
      </c>
      <c r="F91" t="s">
        <v>207</v>
      </c>
      <c r="G91">
        <v>1002</v>
      </c>
      <c r="H91">
        <v>19001</v>
      </c>
      <c r="I91" t="s">
        <v>60</v>
      </c>
      <c r="J91" t="s">
        <v>208</v>
      </c>
      <c r="K91" t="s">
        <v>61</v>
      </c>
      <c r="L91">
        <v>10</v>
      </c>
      <c r="M91" t="str">
        <f t="shared" si="6"/>
        <v>0</v>
      </c>
      <c r="N91" t="str">
        <f t="shared" si="5"/>
        <v>0</v>
      </c>
      <c r="O91">
        <v>10</v>
      </c>
      <c r="P91" t="s">
        <v>62</v>
      </c>
      <c r="Q91" t="s">
        <v>77</v>
      </c>
      <c r="R91" t="s">
        <v>77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67</v>
      </c>
      <c r="AD91" t="b">
        <v>0</v>
      </c>
      <c r="AE91" t="b">
        <v>0</v>
      </c>
      <c r="AF91" t="s">
        <v>68</v>
      </c>
      <c r="AG91" t="s">
        <v>60</v>
      </c>
      <c r="AH91" t="s">
        <v>60</v>
      </c>
      <c r="AI91" t="b">
        <v>1</v>
      </c>
      <c r="AJ91" t="s">
        <v>60</v>
      </c>
      <c r="AK91" t="s">
        <v>60</v>
      </c>
      <c r="AL91" t="s">
        <v>60</v>
      </c>
      <c r="AM91" t="s">
        <v>60</v>
      </c>
      <c r="AN91" t="s">
        <v>69</v>
      </c>
      <c r="AO91" t="s">
        <v>70</v>
      </c>
      <c r="AP91" t="b">
        <v>0</v>
      </c>
      <c r="AQ91" t="b">
        <v>0</v>
      </c>
      <c r="AR91" t="s">
        <v>71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205</v>
      </c>
      <c r="B92" t="s">
        <v>214</v>
      </c>
      <c r="C92">
        <v>1300330</v>
      </c>
      <c r="D92" t="s">
        <v>91</v>
      </c>
      <c r="E92" t="s">
        <v>91</v>
      </c>
      <c r="F92" t="s">
        <v>207</v>
      </c>
      <c r="G92">
        <v>1002</v>
      </c>
      <c r="H92">
        <v>19001</v>
      </c>
      <c r="I92" t="s">
        <v>60</v>
      </c>
      <c r="J92" t="s">
        <v>208</v>
      </c>
      <c r="K92" t="s">
        <v>61</v>
      </c>
      <c r="L92">
        <v>20</v>
      </c>
      <c r="M92" t="str">
        <f t="shared" si="6"/>
        <v>0</v>
      </c>
      <c r="N92" t="str">
        <f t="shared" si="5"/>
        <v>0</v>
      </c>
      <c r="O92">
        <v>20</v>
      </c>
      <c r="P92" t="s">
        <v>62</v>
      </c>
      <c r="Q92" t="s">
        <v>63</v>
      </c>
      <c r="R92" t="s">
        <v>63</v>
      </c>
      <c r="S92" t="s">
        <v>64</v>
      </c>
      <c r="T92" t="s">
        <v>65</v>
      </c>
      <c r="U92" t="s">
        <v>66</v>
      </c>
      <c r="V92" t="s">
        <v>66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67</v>
      </c>
      <c r="AD92" t="b">
        <v>0</v>
      </c>
      <c r="AE92" t="b">
        <v>0</v>
      </c>
      <c r="AF92" t="s">
        <v>68</v>
      </c>
      <c r="AG92" t="s">
        <v>60</v>
      </c>
      <c r="AH92" t="s">
        <v>60</v>
      </c>
      <c r="AI92" t="b">
        <v>1</v>
      </c>
      <c r="AJ92" t="s">
        <v>60</v>
      </c>
      <c r="AK92" t="s">
        <v>60</v>
      </c>
      <c r="AL92" t="s">
        <v>60</v>
      </c>
      <c r="AM92" t="s">
        <v>60</v>
      </c>
      <c r="AN92" t="s">
        <v>69</v>
      </c>
      <c r="AO92" t="s">
        <v>70</v>
      </c>
      <c r="AP92" t="b">
        <v>0</v>
      </c>
      <c r="AQ92" t="b">
        <v>0</v>
      </c>
      <c r="AR92" t="s">
        <v>71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205</v>
      </c>
      <c r="B93" t="s">
        <v>215</v>
      </c>
      <c r="C93" t="str">
        <f>"0101300"</f>
        <v>0101300</v>
      </c>
      <c r="D93" t="s">
        <v>81</v>
      </c>
      <c r="E93" t="s">
        <v>81</v>
      </c>
      <c r="F93" t="s">
        <v>216</v>
      </c>
      <c r="G93">
        <v>1007</v>
      </c>
      <c r="H93" t="str">
        <f>"07002"</f>
        <v>07002</v>
      </c>
      <c r="I93" t="s">
        <v>60</v>
      </c>
      <c r="J93" s="2">
        <v>42918</v>
      </c>
      <c r="K93" t="s">
        <v>61</v>
      </c>
      <c r="L93">
        <v>34</v>
      </c>
      <c r="M93" t="str">
        <f t="shared" si="6"/>
        <v>0</v>
      </c>
      <c r="N93" t="str">
        <f t="shared" si="5"/>
        <v>0</v>
      </c>
      <c r="O93">
        <v>34</v>
      </c>
      <c r="P93" t="s">
        <v>62</v>
      </c>
      <c r="Q93" t="s">
        <v>77</v>
      </c>
      <c r="R93" t="s">
        <v>77</v>
      </c>
      <c r="S93" t="s">
        <v>64</v>
      </c>
      <c r="T93" t="s">
        <v>65</v>
      </c>
      <c r="U93" t="s">
        <v>66</v>
      </c>
      <c r="V93" t="s">
        <v>66</v>
      </c>
      <c r="X93" t="b">
        <v>1</v>
      </c>
      <c r="Y93" t="b">
        <v>1</v>
      </c>
      <c r="Z93" t="b">
        <v>1</v>
      </c>
      <c r="AA93">
        <v>103</v>
      </c>
      <c r="AB93">
        <v>235</v>
      </c>
      <c r="AC93" t="s">
        <v>67</v>
      </c>
      <c r="AD93" t="b">
        <v>0</v>
      </c>
      <c r="AE93" t="b">
        <v>0</v>
      </c>
      <c r="AF93" t="s">
        <v>68</v>
      </c>
      <c r="AG93" t="s">
        <v>60</v>
      </c>
      <c r="AH93" t="s">
        <v>60</v>
      </c>
      <c r="AI93" t="b">
        <v>1</v>
      </c>
      <c r="AJ93" t="s">
        <v>60</v>
      </c>
      <c r="AK93" t="s">
        <v>60</v>
      </c>
      <c r="AL93" t="s">
        <v>60</v>
      </c>
      <c r="AM93" t="s">
        <v>60</v>
      </c>
      <c r="AN93" t="s">
        <v>69</v>
      </c>
      <c r="AO93" t="s">
        <v>70</v>
      </c>
      <c r="AP93" t="b">
        <v>0</v>
      </c>
      <c r="AQ93" t="b">
        <v>0</v>
      </c>
      <c r="AR93" t="s">
        <v>71</v>
      </c>
      <c r="AS93" t="b">
        <v>0</v>
      </c>
      <c r="AT93" t="s">
        <v>60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205</v>
      </c>
      <c r="B94" t="s">
        <v>215</v>
      </c>
      <c r="C94" t="str">
        <f>"0101300"</f>
        <v>0101300</v>
      </c>
      <c r="D94" t="s">
        <v>91</v>
      </c>
      <c r="E94" t="s">
        <v>91</v>
      </c>
      <c r="F94" t="s">
        <v>216</v>
      </c>
      <c r="G94">
        <v>1008</v>
      </c>
      <c r="H94" t="str">
        <f>"07002"</f>
        <v>07002</v>
      </c>
      <c r="I94" t="s">
        <v>60</v>
      </c>
      <c r="J94" s="2">
        <v>42918</v>
      </c>
      <c r="K94" t="s">
        <v>61</v>
      </c>
      <c r="L94">
        <v>34</v>
      </c>
      <c r="M94" t="str">
        <f t="shared" si="6"/>
        <v>0</v>
      </c>
      <c r="N94" t="str">
        <f t="shared" si="5"/>
        <v>0</v>
      </c>
      <c r="O94">
        <v>34</v>
      </c>
      <c r="P94" t="s">
        <v>62</v>
      </c>
      <c r="Q94" t="s">
        <v>77</v>
      </c>
      <c r="R94" t="s">
        <v>77</v>
      </c>
      <c r="S94" t="s">
        <v>64</v>
      </c>
      <c r="T94" t="s">
        <v>65</v>
      </c>
      <c r="U94" t="s">
        <v>66</v>
      </c>
      <c r="V94" t="s">
        <v>66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67</v>
      </c>
      <c r="AD94" t="b">
        <v>0</v>
      </c>
      <c r="AE94" t="b">
        <v>0</v>
      </c>
      <c r="AF94" t="s">
        <v>68</v>
      </c>
      <c r="AG94" t="s">
        <v>60</v>
      </c>
      <c r="AH94" t="s">
        <v>60</v>
      </c>
      <c r="AI94" t="b">
        <v>1</v>
      </c>
      <c r="AJ94" t="s">
        <v>60</v>
      </c>
      <c r="AK94" t="s">
        <v>60</v>
      </c>
      <c r="AL94" t="s">
        <v>60</v>
      </c>
      <c r="AM94" t="s">
        <v>60</v>
      </c>
      <c r="AN94" t="s">
        <v>69</v>
      </c>
      <c r="AO94" t="s">
        <v>70</v>
      </c>
      <c r="AP94" t="b">
        <v>0</v>
      </c>
      <c r="AQ94" t="b">
        <v>0</v>
      </c>
      <c r="AR94" t="s">
        <v>71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205</v>
      </c>
      <c r="B95" t="s">
        <v>215</v>
      </c>
      <c r="C95" t="str">
        <f>"0101300"</f>
        <v>0101300</v>
      </c>
      <c r="D95" t="s">
        <v>74</v>
      </c>
      <c r="E95" t="s">
        <v>74</v>
      </c>
      <c r="F95" t="s">
        <v>216</v>
      </c>
      <c r="G95">
        <v>1010</v>
      </c>
      <c r="H95" t="str">
        <f>"07002"</f>
        <v>07002</v>
      </c>
      <c r="I95" t="s">
        <v>60</v>
      </c>
      <c r="J95" s="2">
        <v>42918</v>
      </c>
      <c r="K95" t="s">
        <v>61</v>
      </c>
      <c r="L95">
        <v>37</v>
      </c>
      <c r="M95" t="str">
        <f t="shared" si="6"/>
        <v>0</v>
      </c>
      <c r="N95" t="str">
        <f t="shared" si="5"/>
        <v>0</v>
      </c>
      <c r="O95">
        <v>37</v>
      </c>
      <c r="P95" t="s">
        <v>62</v>
      </c>
      <c r="Q95" t="s">
        <v>77</v>
      </c>
      <c r="R95" t="s">
        <v>77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>
        <v>235</v>
      </c>
      <c r="AC95" t="s">
        <v>67</v>
      </c>
      <c r="AD95" t="b">
        <v>0</v>
      </c>
      <c r="AE95" t="b">
        <v>0</v>
      </c>
      <c r="AF95" t="s">
        <v>68</v>
      </c>
      <c r="AG95" t="s">
        <v>60</v>
      </c>
      <c r="AH95" t="s">
        <v>60</v>
      </c>
      <c r="AI95" t="b">
        <v>1</v>
      </c>
      <c r="AJ95" t="s">
        <v>60</v>
      </c>
      <c r="AK95" t="s">
        <v>60</v>
      </c>
      <c r="AL95" t="s">
        <v>60</v>
      </c>
      <c r="AM95" t="s">
        <v>60</v>
      </c>
      <c r="AN95" t="s">
        <v>69</v>
      </c>
      <c r="AO95" t="s">
        <v>70</v>
      </c>
      <c r="AP95" t="b">
        <v>0</v>
      </c>
      <c r="AQ95" t="b">
        <v>0</v>
      </c>
      <c r="AR95" t="s">
        <v>71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205</v>
      </c>
      <c r="B96" t="s">
        <v>215</v>
      </c>
      <c r="C96" t="str">
        <f>"0101300"</f>
        <v>0101300</v>
      </c>
      <c r="D96" t="s">
        <v>131</v>
      </c>
      <c r="E96" t="s">
        <v>131</v>
      </c>
      <c r="F96" t="s">
        <v>216</v>
      </c>
      <c r="G96">
        <v>1011</v>
      </c>
      <c r="H96" t="str">
        <f>"07002"</f>
        <v>07002</v>
      </c>
      <c r="I96" t="s">
        <v>60</v>
      </c>
      <c r="J96" s="2">
        <v>42918</v>
      </c>
      <c r="K96" t="s">
        <v>61</v>
      </c>
      <c r="L96">
        <v>35</v>
      </c>
      <c r="M96" t="str">
        <f t="shared" si="6"/>
        <v>0</v>
      </c>
      <c r="N96" t="str">
        <f t="shared" si="5"/>
        <v>0</v>
      </c>
      <c r="O96">
        <v>35</v>
      </c>
      <c r="P96" t="s">
        <v>62</v>
      </c>
      <c r="Q96" t="s">
        <v>77</v>
      </c>
      <c r="R96" t="s">
        <v>77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67</v>
      </c>
      <c r="AD96" t="b">
        <v>0</v>
      </c>
      <c r="AE96" t="b">
        <v>0</v>
      </c>
      <c r="AF96" t="s">
        <v>68</v>
      </c>
      <c r="AG96" t="s">
        <v>60</v>
      </c>
      <c r="AH96" t="s">
        <v>60</v>
      </c>
      <c r="AI96" t="b">
        <v>1</v>
      </c>
      <c r="AJ96" t="s">
        <v>60</v>
      </c>
      <c r="AK96" t="s">
        <v>60</v>
      </c>
      <c r="AL96" t="s">
        <v>60</v>
      </c>
      <c r="AM96" t="s">
        <v>60</v>
      </c>
      <c r="AN96" t="s">
        <v>69</v>
      </c>
      <c r="AO96" t="s">
        <v>70</v>
      </c>
      <c r="AP96" t="b">
        <v>0</v>
      </c>
      <c r="AQ96" t="b">
        <v>0</v>
      </c>
      <c r="AR96" t="s">
        <v>71</v>
      </c>
      <c r="AS96" t="b">
        <v>0</v>
      </c>
      <c r="AT96" t="s">
        <v>60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D96" t="s">
        <v>60</v>
      </c>
    </row>
    <row r="97" spans="1:56" x14ac:dyDescent="0.25">
      <c r="A97" t="s">
        <v>205</v>
      </c>
      <c r="B97" t="s">
        <v>217</v>
      </c>
      <c r="C97" t="str">
        <f>"0101330"</f>
        <v>0101330</v>
      </c>
      <c r="D97" t="s">
        <v>74</v>
      </c>
      <c r="E97" t="s">
        <v>74</v>
      </c>
      <c r="F97" t="s">
        <v>218</v>
      </c>
      <c r="G97">
        <v>1001</v>
      </c>
      <c r="H97" t="str">
        <f>"07001"</f>
        <v>07001</v>
      </c>
      <c r="I97" t="s">
        <v>60</v>
      </c>
      <c r="J97" s="2">
        <v>42917</v>
      </c>
      <c r="K97" t="s">
        <v>61</v>
      </c>
      <c r="L97">
        <v>34</v>
      </c>
      <c r="M97" t="str">
        <f t="shared" si="6"/>
        <v>0</v>
      </c>
      <c r="N97" t="str">
        <f t="shared" si="5"/>
        <v>0</v>
      </c>
      <c r="O97">
        <v>34</v>
      </c>
      <c r="P97" t="s">
        <v>62</v>
      </c>
      <c r="Q97" t="s">
        <v>77</v>
      </c>
      <c r="R97" t="s">
        <v>77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>
        <v>235</v>
      </c>
      <c r="AC97" t="s">
        <v>67</v>
      </c>
      <c r="AD97" t="b">
        <v>0</v>
      </c>
      <c r="AE97" t="b">
        <v>0</v>
      </c>
      <c r="AF97" t="s">
        <v>68</v>
      </c>
      <c r="AG97" t="s">
        <v>60</v>
      </c>
      <c r="AH97" t="s">
        <v>60</v>
      </c>
      <c r="AI97" t="b">
        <v>1</v>
      </c>
      <c r="AJ97" t="s">
        <v>60</v>
      </c>
      <c r="AK97" t="s">
        <v>60</v>
      </c>
      <c r="AL97" t="s">
        <v>60</v>
      </c>
      <c r="AM97" t="s">
        <v>60</v>
      </c>
      <c r="AN97" t="s">
        <v>69</v>
      </c>
      <c r="AO97" t="s">
        <v>70</v>
      </c>
      <c r="AP97" t="b">
        <v>0</v>
      </c>
      <c r="AQ97" t="b">
        <v>0</v>
      </c>
      <c r="AR97" t="s">
        <v>71</v>
      </c>
      <c r="AS97" t="b">
        <v>0</v>
      </c>
      <c r="AT97" t="s">
        <v>60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D97" t="s">
        <v>60</v>
      </c>
    </row>
    <row r="98" spans="1:56" x14ac:dyDescent="0.25">
      <c r="A98" t="s">
        <v>205</v>
      </c>
      <c r="B98" t="s">
        <v>217</v>
      </c>
      <c r="C98" t="str">
        <f>"0101330"</f>
        <v>0101330</v>
      </c>
      <c r="D98" t="s">
        <v>131</v>
      </c>
      <c r="E98" t="s">
        <v>131</v>
      </c>
      <c r="F98" t="s">
        <v>218</v>
      </c>
      <c r="G98">
        <v>1002</v>
      </c>
      <c r="H98" t="str">
        <f>"07001"</f>
        <v>07001</v>
      </c>
      <c r="I98" t="s">
        <v>60</v>
      </c>
      <c r="J98" s="2">
        <v>42917</v>
      </c>
      <c r="K98" t="s">
        <v>61</v>
      </c>
      <c r="L98">
        <v>34</v>
      </c>
      <c r="M98" t="str">
        <f t="shared" si="6"/>
        <v>0</v>
      </c>
      <c r="N98" t="str">
        <f t="shared" si="5"/>
        <v>0</v>
      </c>
      <c r="O98">
        <v>34</v>
      </c>
      <c r="P98" t="s">
        <v>62</v>
      </c>
      <c r="Q98" t="s">
        <v>77</v>
      </c>
      <c r="R98" t="s">
        <v>77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67</v>
      </c>
      <c r="AD98" t="b">
        <v>0</v>
      </c>
      <c r="AE98" t="b">
        <v>0</v>
      </c>
      <c r="AF98" t="s">
        <v>68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69</v>
      </c>
      <c r="AO98" t="s">
        <v>70</v>
      </c>
      <c r="AP98" t="b">
        <v>0</v>
      </c>
      <c r="AQ98" t="b">
        <v>0</v>
      </c>
      <c r="AR98" t="s">
        <v>71</v>
      </c>
      <c r="AS98" t="b">
        <v>0</v>
      </c>
      <c r="AT98" t="s">
        <v>60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D98" t="s">
        <v>60</v>
      </c>
    </row>
    <row r="99" spans="1:56" x14ac:dyDescent="0.25">
      <c r="A99" t="s">
        <v>205</v>
      </c>
      <c r="B99" t="s">
        <v>217</v>
      </c>
      <c r="C99" t="str">
        <f>"0101330"</f>
        <v>0101330</v>
      </c>
      <c r="D99" t="s">
        <v>91</v>
      </c>
      <c r="E99" t="s">
        <v>91</v>
      </c>
      <c r="F99" t="s">
        <v>218</v>
      </c>
      <c r="G99">
        <v>1004</v>
      </c>
      <c r="H99" t="str">
        <f>"07001"</f>
        <v>07001</v>
      </c>
      <c r="I99" t="s">
        <v>60</v>
      </c>
      <c r="J99" s="2">
        <v>42917</v>
      </c>
      <c r="K99" t="s">
        <v>61</v>
      </c>
      <c r="L99">
        <v>34</v>
      </c>
      <c r="M99" t="str">
        <f t="shared" si="6"/>
        <v>0</v>
      </c>
      <c r="N99" t="str">
        <f t="shared" si="5"/>
        <v>0</v>
      </c>
      <c r="O99">
        <v>34</v>
      </c>
      <c r="P99" t="s">
        <v>62</v>
      </c>
      <c r="Q99" t="s">
        <v>77</v>
      </c>
      <c r="R99" t="s">
        <v>77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67</v>
      </c>
      <c r="AD99" t="b">
        <v>0</v>
      </c>
      <c r="AE99" t="b">
        <v>0</v>
      </c>
      <c r="AF99" t="s">
        <v>68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69</v>
      </c>
      <c r="AO99" t="s">
        <v>70</v>
      </c>
      <c r="AP99" t="b">
        <v>0</v>
      </c>
      <c r="AQ99" t="b">
        <v>0</v>
      </c>
      <c r="AR99" t="s">
        <v>71</v>
      </c>
      <c r="AS99" t="b">
        <v>0</v>
      </c>
      <c r="AT99" t="s">
        <v>60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D99" t="s">
        <v>60</v>
      </c>
    </row>
    <row r="100" spans="1:56" x14ac:dyDescent="0.25">
      <c r="A100" t="s">
        <v>205</v>
      </c>
      <c r="B100" t="s">
        <v>219</v>
      </c>
      <c r="C100">
        <v>1302300</v>
      </c>
      <c r="D100" t="s">
        <v>81</v>
      </c>
      <c r="E100" t="s">
        <v>81</v>
      </c>
      <c r="F100" t="s">
        <v>207</v>
      </c>
      <c r="G100">
        <v>1002</v>
      </c>
      <c r="H100">
        <v>19001</v>
      </c>
      <c r="I100" t="s">
        <v>60</v>
      </c>
      <c r="J100" t="s">
        <v>208</v>
      </c>
      <c r="K100" t="s">
        <v>61</v>
      </c>
      <c r="L100">
        <v>34</v>
      </c>
      <c r="M100" t="str">
        <f t="shared" si="6"/>
        <v>0</v>
      </c>
      <c r="N100" t="str">
        <f t="shared" si="5"/>
        <v>0</v>
      </c>
      <c r="O100">
        <v>34</v>
      </c>
      <c r="P100" t="s">
        <v>62</v>
      </c>
      <c r="Q100" t="s">
        <v>77</v>
      </c>
      <c r="R100" t="s">
        <v>77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103</v>
      </c>
      <c r="AB100">
        <v>235</v>
      </c>
      <c r="AC100" t="s">
        <v>67</v>
      </c>
      <c r="AD100" t="b">
        <v>0</v>
      </c>
      <c r="AE100" t="b">
        <v>0</v>
      </c>
      <c r="AF100" t="s">
        <v>68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69</v>
      </c>
      <c r="AO100" t="s">
        <v>70</v>
      </c>
      <c r="AP100" t="b">
        <v>0</v>
      </c>
      <c r="AQ100" t="b">
        <v>0</v>
      </c>
      <c r="AR100" t="s">
        <v>71</v>
      </c>
      <c r="AS100" t="b">
        <v>0</v>
      </c>
      <c r="AT100" t="s">
        <v>60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D100" t="s">
        <v>60</v>
      </c>
    </row>
    <row r="101" spans="1:56" x14ac:dyDescent="0.25">
      <c r="A101" t="s">
        <v>205</v>
      </c>
      <c r="B101" t="s">
        <v>220</v>
      </c>
      <c r="C101">
        <v>1302310</v>
      </c>
      <c r="D101" t="s">
        <v>81</v>
      </c>
      <c r="E101" t="s">
        <v>81</v>
      </c>
      <c r="F101" t="s">
        <v>207</v>
      </c>
      <c r="G101">
        <v>1002</v>
      </c>
      <c r="H101">
        <v>19001</v>
      </c>
      <c r="I101" t="s">
        <v>60</v>
      </c>
      <c r="J101" t="s">
        <v>208</v>
      </c>
      <c r="K101" t="s">
        <v>61</v>
      </c>
      <c r="L101">
        <v>34</v>
      </c>
      <c r="M101" t="str">
        <f t="shared" si="6"/>
        <v>0</v>
      </c>
      <c r="N101" t="str">
        <f t="shared" si="5"/>
        <v>0</v>
      </c>
      <c r="O101">
        <v>34</v>
      </c>
      <c r="P101" t="s">
        <v>62</v>
      </c>
      <c r="Q101" t="s">
        <v>77</v>
      </c>
      <c r="R101" t="s">
        <v>77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103</v>
      </c>
      <c r="AB101">
        <v>235</v>
      </c>
      <c r="AC101" t="s">
        <v>67</v>
      </c>
      <c r="AD101" t="b">
        <v>0</v>
      </c>
      <c r="AE101" t="b">
        <v>0</v>
      </c>
      <c r="AF101" t="s">
        <v>68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69</v>
      </c>
      <c r="AO101" t="s">
        <v>70</v>
      </c>
      <c r="AP101" t="b">
        <v>0</v>
      </c>
      <c r="AQ101" t="b">
        <v>0</v>
      </c>
      <c r="AR101" t="s">
        <v>71</v>
      </c>
      <c r="AS101" t="b">
        <v>0</v>
      </c>
      <c r="AT101" t="s">
        <v>60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D101" t="s">
        <v>60</v>
      </c>
    </row>
    <row r="102" spans="1:56" x14ac:dyDescent="0.25">
      <c r="A102" t="s">
        <v>205</v>
      </c>
      <c r="B102" t="s">
        <v>221</v>
      </c>
      <c r="C102">
        <v>1302320</v>
      </c>
      <c r="D102" t="s">
        <v>74</v>
      </c>
      <c r="E102" t="s">
        <v>74</v>
      </c>
      <c r="F102" t="s">
        <v>207</v>
      </c>
      <c r="G102">
        <v>1002</v>
      </c>
      <c r="H102">
        <v>19001</v>
      </c>
      <c r="I102" t="s">
        <v>60</v>
      </c>
      <c r="J102" t="s">
        <v>208</v>
      </c>
      <c r="K102" t="s">
        <v>61</v>
      </c>
      <c r="L102">
        <v>34</v>
      </c>
      <c r="M102" t="str">
        <f t="shared" si="6"/>
        <v>0</v>
      </c>
      <c r="N102" t="str">
        <f t="shared" si="5"/>
        <v>0</v>
      </c>
      <c r="O102">
        <v>34</v>
      </c>
      <c r="P102" t="s">
        <v>62</v>
      </c>
      <c r="Q102" t="s">
        <v>77</v>
      </c>
      <c r="R102" t="s">
        <v>77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103</v>
      </c>
      <c r="AB102">
        <v>235</v>
      </c>
      <c r="AC102" t="s">
        <v>67</v>
      </c>
      <c r="AD102" t="b">
        <v>0</v>
      </c>
      <c r="AE102" t="b">
        <v>0</v>
      </c>
      <c r="AF102" t="s">
        <v>68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69</v>
      </c>
      <c r="AO102" t="s">
        <v>70</v>
      </c>
      <c r="AP102" t="b">
        <v>0</v>
      </c>
      <c r="AQ102" t="b">
        <v>0</v>
      </c>
      <c r="AR102" t="s">
        <v>71</v>
      </c>
      <c r="AS102" t="b">
        <v>0</v>
      </c>
      <c r="AT102" t="s">
        <v>60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D102" t="s">
        <v>60</v>
      </c>
    </row>
    <row r="103" spans="1:56" x14ac:dyDescent="0.25">
      <c r="A103" t="s">
        <v>205</v>
      </c>
      <c r="B103" t="s">
        <v>222</v>
      </c>
      <c r="C103">
        <v>1303300</v>
      </c>
      <c r="D103" t="s">
        <v>87</v>
      </c>
      <c r="E103" t="s">
        <v>87</v>
      </c>
      <c r="F103" t="s">
        <v>210</v>
      </c>
      <c r="G103" t="s">
        <v>223</v>
      </c>
      <c r="H103">
        <v>19002</v>
      </c>
      <c r="I103" t="s">
        <v>60</v>
      </c>
      <c r="J103" t="s">
        <v>211</v>
      </c>
      <c r="K103" t="s">
        <v>61</v>
      </c>
      <c r="L103">
        <v>34</v>
      </c>
      <c r="N103" t="str">
        <f t="shared" si="5"/>
        <v>0</v>
      </c>
      <c r="O103">
        <v>34</v>
      </c>
      <c r="P103" t="s">
        <v>62</v>
      </c>
      <c r="Q103" t="s">
        <v>77</v>
      </c>
      <c r="R103" t="s">
        <v>77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103</v>
      </c>
      <c r="AB103">
        <v>235</v>
      </c>
      <c r="AC103" t="s">
        <v>67</v>
      </c>
      <c r="AD103" t="b">
        <v>0</v>
      </c>
      <c r="AE103" t="b">
        <v>0</v>
      </c>
      <c r="AF103" t="s">
        <v>68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69</v>
      </c>
      <c r="AO103" t="s">
        <v>70</v>
      </c>
      <c r="AP103" t="b">
        <v>0</v>
      </c>
      <c r="AQ103" t="b">
        <v>0</v>
      </c>
      <c r="AR103" t="s">
        <v>71</v>
      </c>
      <c r="AS103" t="b">
        <v>0</v>
      </c>
      <c r="AT103" t="s">
        <v>60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D103" t="s">
        <v>60</v>
      </c>
    </row>
    <row r="104" spans="1:56" x14ac:dyDescent="0.25">
      <c r="A104" t="s">
        <v>205</v>
      </c>
      <c r="B104" t="s">
        <v>224</v>
      </c>
      <c r="C104">
        <v>1303310</v>
      </c>
      <c r="D104" t="s">
        <v>87</v>
      </c>
      <c r="E104" t="s">
        <v>87</v>
      </c>
      <c r="F104" t="s">
        <v>210</v>
      </c>
      <c r="G104" t="s">
        <v>225</v>
      </c>
      <c r="H104">
        <v>19002</v>
      </c>
      <c r="I104" t="s">
        <v>60</v>
      </c>
      <c r="J104" t="s">
        <v>211</v>
      </c>
      <c r="K104" t="s">
        <v>61</v>
      </c>
      <c r="L104">
        <v>20</v>
      </c>
      <c r="N104" t="str">
        <f t="shared" si="5"/>
        <v>0</v>
      </c>
      <c r="O104">
        <v>20</v>
      </c>
      <c r="P104" t="s">
        <v>86</v>
      </c>
      <c r="Q104" t="s">
        <v>77</v>
      </c>
      <c r="R104" t="s">
        <v>77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>
        <v>235</v>
      </c>
      <c r="AC104" t="s">
        <v>67</v>
      </c>
      <c r="AD104" t="b">
        <v>0</v>
      </c>
      <c r="AE104" t="b">
        <v>0</v>
      </c>
      <c r="AF104" t="s">
        <v>68</v>
      </c>
      <c r="AG104" t="s">
        <v>60</v>
      </c>
      <c r="AH104" t="s">
        <v>60</v>
      </c>
      <c r="AI104" t="b">
        <v>1</v>
      </c>
      <c r="AJ104" t="s">
        <v>60</v>
      </c>
      <c r="AK104" t="s">
        <v>60</v>
      </c>
      <c r="AL104" t="s">
        <v>60</v>
      </c>
      <c r="AM104" t="s">
        <v>60</v>
      </c>
      <c r="AN104" t="s">
        <v>69</v>
      </c>
      <c r="AO104" t="s">
        <v>70</v>
      </c>
      <c r="AP104" t="b">
        <v>0</v>
      </c>
      <c r="AQ104" t="b">
        <v>0</v>
      </c>
      <c r="AR104" t="s">
        <v>71</v>
      </c>
      <c r="AS104" t="b">
        <v>0</v>
      </c>
      <c r="AT104" t="s">
        <v>60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D104" t="s">
        <v>60</v>
      </c>
    </row>
    <row r="105" spans="1:56" x14ac:dyDescent="0.25">
      <c r="A105" t="s">
        <v>205</v>
      </c>
      <c r="B105" t="s">
        <v>226</v>
      </c>
      <c r="C105">
        <v>1303310</v>
      </c>
      <c r="D105" t="s">
        <v>87</v>
      </c>
      <c r="E105" t="s">
        <v>87</v>
      </c>
      <c r="F105" t="s">
        <v>210</v>
      </c>
      <c r="G105" t="s">
        <v>223</v>
      </c>
      <c r="H105">
        <v>19002</v>
      </c>
      <c r="I105" t="s">
        <v>60</v>
      </c>
      <c r="J105" t="s">
        <v>211</v>
      </c>
      <c r="K105" t="s">
        <v>61</v>
      </c>
      <c r="L105">
        <v>20</v>
      </c>
      <c r="N105" t="str">
        <f t="shared" si="5"/>
        <v>0</v>
      </c>
      <c r="O105">
        <v>20</v>
      </c>
      <c r="P105" t="s">
        <v>83</v>
      </c>
      <c r="Q105" t="s">
        <v>77</v>
      </c>
      <c r="R105" t="s">
        <v>77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>
        <v>235</v>
      </c>
      <c r="AC105" t="s">
        <v>67</v>
      </c>
      <c r="AD105" t="b">
        <v>0</v>
      </c>
      <c r="AE105" t="b">
        <v>0</v>
      </c>
      <c r="AF105" t="s">
        <v>68</v>
      </c>
      <c r="AG105" t="s">
        <v>60</v>
      </c>
      <c r="AH105" t="s">
        <v>60</v>
      </c>
      <c r="AI105" t="b">
        <v>1</v>
      </c>
      <c r="AJ105" t="s">
        <v>60</v>
      </c>
      <c r="AK105" t="s">
        <v>60</v>
      </c>
      <c r="AL105" t="s">
        <v>60</v>
      </c>
      <c r="AM105" t="s">
        <v>60</v>
      </c>
      <c r="AN105" t="s">
        <v>69</v>
      </c>
      <c r="AO105" t="s">
        <v>70</v>
      </c>
      <c r="AP105" t="b">
        <v>0</v>
      </c>
      <c r="AQ105" t="b">
        <v>0</v>
      </c>
      <c r="AR105" t="s">
        <v>71</v>
      </c>
      <c r="AS105" t="b">
        <v>0</v>
      </c>
      <c r="AT105" t="s">
        <v>60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D105" t="s">
        <v>60</v>
      </c>
    </row>
    <row r="106" spans="1:56" x14ac:dyDescent="0.25">
      <c r="A106" t="s">
        <v>205</v>
      </c>
      <c r="B106" t="s">
        <v>227</v>
      </c>
      <c r="C106">
        <v>1303330</v>
      </c>
      <c r="D106" t="s">
        <v>87</v>
      </c>
      <c r="E106" t="s">
        <v>87</v>
      </c>
      <c r="F106" t="s">
        <v>210</v>
      </c>
      <c r="G106" t="s">
        <v>228</v>
      </c>
      <c r="H106">
        <v>19002</v>
      </c>
      <c r="I106" t="s">
        <v>60</v>
      </c>
      <c r="J106" t="s">
        <v>211</v>
      </c>
      <c r="K106" t="s">
        <v>61</v>
      </c>
      <c r="L106">
        <v>10</v>
      </c>
      <c r="N106" t="str">
        <f t="shared" si="5"/>
        <v>0</v>
      </c>
      <c r="O106">
        <v>10</v>
      </c>
      <c r="P106" t="s">
        <v>86</v>
      </c>
      <c r="Q106" t="s">
        <v>77</v>
      </c>
      <c r="R106" t="s">
        <v>77</v>
      </c>
      <c r="S106" t="s">
        <v>64</v>
      </c>
      <c r="T106" t="s">
        <v>65</v>
      </c>
      <c r="U106" t="s">
        <v>66</v>
      </c>
      <c r="V106" t="s">
        <v>66</v>
      </c>
      <c r="X106" t="b">
        <v>1</v>
      </c>
      <c r="Y106" t="b">
        <v>1</v>
      </c>
      <c r="Z106" t="b">
        <v>1</v>
      </c>
      <c r="AA106">
        <v>103</v>
      </c>
      <c r="AB106">
        <v>235</v>
      </c>
      <c r="AC106" t="s">
        <v>67</v>
      </c>
      <c r="AD106" t="b">
        <v>0</v>
      </c>
      <c r="AE106" t="b">
        <v>0</v>
      </c>
      <c r="AF106" t="s">
        <v>68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69</v>
      </c>
      <c r="AO106" t="s">
        <v>70</v>
      </c>
      <c r="AP106" t="b">
        <v>0</v>
      </c>
      <c r="AQ106" t="b">
        <v>0</v>
      </c>
      <c r="AR106" t="s">
        <v>71</v>
      </c>
      <c r="AS106" t="b">
        <v>0</v>
      </c>
      <c r="AT106" t="s">
        <v>60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D106" t="s">
        <v>60</v>
      </c>
    </row>
    <row r="107" spans="1:56" x14ac:dyDescent="0.25">
      <c r="A107" t="s">
        <v>205</v>
      </c>
      <c r="B107" t="s">
        <v>229</v>
      </c>
      <c r="C107">
        <v>1303330</v>
      </c>
      <c r="D107" t="s">
        <v>87</v>
      </c>
      <c r="E107" t="s">
        <v>87</v>
      </c>
      <c r="F107" t="s">
        <v>210</v>
      </c>
      <c r="G107" t="s">
        <v>223</v>
      </c>
      <c r="H107">
        <v>19002</v>
      </c>
      <c r="I107" t="s">
        <v>60</v>
      </c>
      <c r="J107" t="s">
        <v>211</v>
      </c>
      <c r="K107" t="s">
        <v>61</v>
      </c>
      <c r="L107">
        <v>10</v>
      </c>
      <c r="N107" t="str">
        <f t="shared" si="5"/>
        <v>0</v>
      </c>
      <c r="O107">
        <v>10</v>
      </c>
      <c r="P107" t="s">
        <v>83</v>
      </c>
      <c r="Q107" t="s">
        <v>77</v>
      </c>
      <c r="R107" t="s">
        <v>77</v>
      </c>
      <c r="S107" t="s">
        <v>64</v>
      </c>
      <c r="T107" t="s">
        <v>65</v>
      </c>
      <c r="U107" t="s">
        <v>66</v>
      </c>
      <c r="V107" t="s">
        <v>66</v>
      </c>
      <c r="X107" t="b">
        <v>1</v>
      </c>
      <c r="Y107" t="b">
        <v>1</v>
      </c>
      <c r="Z107" t="b">
        <v>1</v>
      </c>
      <c r="AA107">
        <v>103</v>
      </c>
      <c r="AB107">
        <v>235</v>
      </c>
      <c r="AC107" t="s">
        <v>67</v>
      </c>
      <c r="AD107" t="b">
        <v>0</v>
      </c>
      <c r="AE107" t="b">
        <v>0</v>
      </c>
      <c r="AF107" t="s">
        <v>68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69</v>
      </c>
      <c r="AO107" t="s">
        <v>70</v>
      </c>
      <c r="AP107" t="b">
        <v>0</v>
      </c>
      <c r="AQ107" t="b">
        <v>0</v>
      </c>
      <c r="AR107" t="s">
        <v>71</v>
      </c>
      <c r="AS107" t="b">
        <v>0</v>
      </c>
      <c r="AT107" t="s">
        <v>60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D107" t="s">
        <v>60</v>
      </c>
    </row>
    <row r="108" spans="1:56" x14ac:dyDescent="0.25">
      <c r="A108" t="s">
        <v>205</v>
      </c>
      <c r="B108" t="s">
        <v>230</v>
      </c>
      <c r="C108" t="str">
        <f>"0400310"</f>
        <v>0400310</v>
      </c>
      <c r="D108" t="s">
        <v>81</v>
      </c>
      <c r="E108" t="s">
        <v>81</v>
      </c>
      <c r="F108" t="s">
        <v>231</v>
      </c>
      <c r="G108">
        <v>1006</v>
      </c>
      <c r="H108">
        <v>19003</v>
      </c>
      <c r="I108" t="s">
        <v>60</v>
      </c>
      <c r="J108" t="s">
        <v>232</v>
      </c>
      <c r="K108" t="s">
        <v>61</v>
      </c>
      <c r="L108">
        <v>30</v>
      </c>
      <c r="M108" t="str">
        <f>"0"</f>
        <v>0</v>
      </c>
      <c r="N108" t="str">
        <f t="shared" si="5"/>
        <v>0</v>
      </c>
      <c r="O108">
        <v>30</v>
      </c>
      <c r="P108" t="s">
        <v>62</v>
      </c>
      <c r="Q108" t="s">
        <v>77</v>
      </c>
      <c r="R108" t="s">
        <v>77</v>
      </c>
      <c r="S108" t="s">
        <v>64</v>
      </c>
      <c r="T108" t="s">
        <v>65</v>
      </c>
      <c r="U108" t="s">
        <v>66</v>
      </c>
      <c r="V108" t="s">
        <v>66</v>
      </c>
      <c r="X108" t="b">
        <v>1</v>
      </c>
      <c r="Y108" t="b">
        <v>1</v>
      </c>
      <c r="Z108" t="b">
        <v>1</v>
      </c>
      <c r="AA108">
        <v>103</v>
      </c>
      <c r="AB108">
        <v>235</v>
      </c>
      <c r="AC108" t="s">
        <v>67</v>
      </c>
      <c r="AD108" t="b">
        <v>0</v>
      </c>
      <c r="AE108" t="b">
        <v>0</v>
      </c>
      <c r="AF108" t="s">
        <v>68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69</v>
      </c>
      <c r="AO108" t="s">
        <v>70</v>
      </c>
      <c r="AP108" t="b">
        <v>0</v>
      </c>
      <c r="AQ108" t="b">
        <v>0</v>
      </c>
      <c r="AR108" t="s">
        <v>71</v>
      </c>
      <c r="AS108" t="b">
        <v>0</v>
      </c>
      <c r="AT108" t="s">
        <v>60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D108" t="s">
        <v>60</v>
      </c>
    </row>
    <row r="109" spans="1:56" x14ac:dyDescent="0.25">
      <c r="A109" t="s">
        <v>205</v>
      </c>
      <c r="B109" t="s">
        <v>233</v>
      </c>
      <c r="C109" t="str">
        <f>"0400320"</f>
        <v>0400320</v>
      </c>
      <c r="D109" t="s">
        <v>87</v>
      </c>
      <c r="E109" t="s">
        <v>87</v>
      </c>
      <c r="F109" t="s">
        <v>231</v>
      </c>
      <c r="G109">
        <v>1003</v>
      </c>
      <c r="H109">
        <v>19003</v>
      </c>
      <c r="I109" t="s">
        <v>60</v>
      </c>
      <c r="J109" t="s">
        <v>232</v>
      </c>
      <c r="K109" t="s">
        <v>61</v>
      </c>
      <c r="L109">
        <v>20</v>
      </c>
      <c r="N109" t="str">
        <f t="shared" si="5"/>
        <v>0</v>
      </c>
      <c r="O109">
        <v>20</v>
      </c>
      <c r="P109" t="s">
        <v>62</v>
      </c>
      <c r="Q109" t="s">
        <v>77</v>
      </c>
      <c r="R109" t="s">
        <v>77</v>
      </c>
      <c r="S109" t="s">
        <v>64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235</v>
      </c>
      <c r="AC109" t="s">
        <v>67</v>
      </c>
      <c r="AD109" t="b">
        <v>0</v>
      </c>
      <c r="AE109" t="b">
        <v>0</v>
      </c>
      <c r="AF109" t="s">
        <v>68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69</v>
      </c>
      <c r="AO109" t="s">
        <v>70</v>
      </c>
      <c r="AP109" t="b">
        <v>0</v>
      </c>
      <c r="AQ109" t="b">
        <v>0</v>
      </c>
      <c r="AR109" t="s">
        <v>71</v>
      </c>
      <c r="AS109" t="b">
        <v>0</v>
      </c>
      <c r="AT109" t="s">
        <v>60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D109" t="s">
        <v>60</v>
      </c>
    </row>
    <row r="110" spans="1:56" x14ac:dyDescent="0.25">
      <c r="A110" t="s">
        <v>205</v>
      </c>
      <c r="B110" t="s">
        <v>234</v>
      </c>
      <c r="C110" t="str">
        <f>"0400320"</f>
        <v>0400320</v>
      </c>
      <c r="D110" t="s">
        <v>87</v>
      </c>
      <c r="E110" t="s">
        <v>87</v>
      </c>
      <c r="F110" t="s">
        <v>231</v>
      </c>
      <c r="G110">
        <v>2002</v>
      </c>
      <c r="H110">
        <v>19003</v>
      </c>
      <c r="I110" t="s">
        <v>60</v>
      </c>
      <c r="J110" t="s">
        <v>232</v>
      </c>
      <c r="K110" t="s">
        <v>61</v>
      </c>
      <c r="L110">
        <v>20</v>
      </c>
      <c r="N110" t="str">
        <f t="shared" si="5"/>
        <v>0</v>
      </c>
      <c r="O110">
        <v>20</v>
      </c>
      <c r="P110" t="s">
        <v>86</v>
      </c>
      <c r="Q110" t="s">
        <v>77</v>
      </c>
      <c r="R110" t="s">
        <v>77</v>
      </c>
      <c r="S110" t="s">
        <v>64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235</v>
      </c>
      <c r="AC110" t="s">
        <v>67</v>
      </c>
      <c r="AD110" t="b">
        <v>0</v>
      </c>
      <c r="AE110" t="b">
        <v>0</v>
      </c>
      <c r="AF110" t="s">
        <v>68</v>
      </c>
      <c r="AG110" t="s">
        <v>60</v>
      </c>
      <c r="AH110" t="s">
        <v>60</v>
      </c>
      <c r="AI110" t="b">
        <v>1</v>
      </c>
      <c r="AJ110" t="s">
        <v>60</v>
      </c>
      <c r="AK110" t="s">
        <v>60</v>
      </c>
      <c r="AL110" t="s">
        <v>60</v>
      </c>
      <c r="AM110" t="s">
        <v>60</v>
      </c>
      <c r="AN110" t="s">
        <v>69</v>
      </c>
      <c r="AO110" t="s">
        <v>70</v>
      </c>
      <c r="AP110" t="b">
        <v>0</v>
      </c>
      <c r="AQ110" t="b">
        <v>0</v>
      </c>
      <c r="AR110" t="s">
        <v>71</v>
      </c>
      <c r="AS110" t="b">
        <v>0</v>
      </c>
      <c r="AT110" t="s">
        <v>60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D110" t="s">
        <v>60</v>
      </c>
    </row>
    <row r="111" spans="1:56" x14ac:dyDescent="0.25">
      <c r="A111" t="s">
        <v>205</v>
      </c>
      <c r="B111" t="s">
        <v>235</v>
      </c>
      <c r="C111" t="str">
        <f>"0400330"</f>
        <v>0400330</v>
      </c>
      <c r="D111" t="s">
        <v>87</v>
      </c>
      <c r="E111" t="s">
        <v>87</v>
      </c>
      <c r="F111" t="s">
        <v>231</v>
      </c>
      <c r="G111">
        <v>1003</v>
      </c>
      <c r="H111">
        <v>19003</v>
      </c>
      <c r="I111" t="s">
        <v>60</v>
      </c>
      <c r="J111" t="s">
        <v>232</v>
      </c>
      <c r="K111" t="s">
        <v>61</v>
      </c>
      <c r="L111">
        <v>12</v>
      </c>
      <c r="N111" t="str">
        <f t="shared" si="5"/>
        <v>0</v>
      </c>
      <c r="O111">
        <v>12</v>
      </c>
      <c r="P111" t="s">
        <v>62</v>
      </c>
      <c r="Q111" t="s">
        <v>63</v>
      </c>
      <c r="R111" t="s">
        <v>63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103</v>
      </c>
      <c r="AB111">
        <v>235</v>
      </c>
      <c r="AC111" t="s">
        <v>67</v>
      </c>
      <c r="AD111" t="b">
        <v>0</v>
      </c>
      <c r="AE111" t="b">
        <v>0</v>
      </c>
      <c r="AF111" t="s">
        <v>68</v>
      </c>
      <c r="AG111" t="s">
        <v>60</v>
      </c>
      <c r="AH111" t="s">
        <v>60</v>
      </c>
      <c r="AI111" t="b">
        <v>1</v>
      </c>
      <c r="AJ111" t="s">
        <v>156</v>
      </c>
      <c r="AK111" t="s">
        <v>60</v>
      </c>
      <c r="AL111" t="s">
        <v>60</v>
      </c>
      <c r="AM111" t="s">
        <v>60</v>
      </c>
      <c r="AN111" t="s">
        <v>69</v>
      </c>
      <c r="AO111" t="s">
        <v>70</v>
      </c>
      <c r="AP111" t="b">
        <v>0</v>
      </c>
      <c r="AQ111" t="b">
        <v>0</v>
      </c>
      <c r="AR111" t="s">
        <v>71</v>
      </c>
      <c r="AS111" t="b">
        <v>0</v>
      </c>
      <c r="AT111" t="s">
        <v>60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D111" t="s">
        <v>60</v>
      </c>
    </row>
    <row r="112" spans="1:56" x14ac:dyDescent="0.25">
      <c r="A112" t="s">
        <v>205</v>
      </c>
      <c r="B112" t="s">
        <v>236</v>
      </c>
      <c r="C112" t="str">
        <f>"0400340"</f>
        <v>0400340</v>
      </c>
      <c r="D112" t="s">
        <v>87</v>
      </c>
      <c r="E112" t="s">
        <v>87</v>
      </c>
      <c r="F112" t="s">
        <v>231</v>
      </c>
      <c r="G112">
        <v>1003</v>
      </c>
      <c r="H112">
        <v>19003</v>
      </c>
      <c r="I112" t="s">
        <v>60</v>
      </c>
      <c r="J112" t="s">
        <v>232</v>
      </c>
      <c r="K112" t="s">
        <v>61</v>
      </c>
      <c r="L112">
        <v>10</v>
      </c>
      <c r="N112" t="str">
        <f t="shared" si="5"/>
        <v>0</v>
      </c>
      <c r="O112">
        <v>10</v>
      </c>
      <c r="P112" t="s">
        <v>62</v>
      </c>
      <c r="Q112" t="s">
        <v>63</v>
      </c>
      <c r="R112" t="s">
        <v>63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103</v>
      </c>
      <c r="AB112">
        <v>235</v>
      </c>
      <c r="AC112" t="s">
        <v>67</v>
      </c>
      <c r="AD112" t="b">
        <v>0</v>
      </c>
      <c r="AE112" t="b">
        <v>0</v>
      </c>
      <c r="AF112" t="s">
        <v>68</v>
      </c>
      <c r="AG112" t="s">
        <v>60</v>
      </c>
      <c r="AH112" t="s">
        <v>60</v>
      </c>
      <c r="AI112" t="b">
        <v>1</v>
      </c>
      <c r="AJ112" t="s">
        <v>156</v>
      </c>
      <c r="AK112" t="s">
        <v>60</v>
      </c>
      <c r="AL112" t="s">
        <v>60</v>
      </c>
      <c r="AM112" t="s">
        <v>60</v>
      </c>
      <c r="AN112" t="s">
        <v>69</v>
      </c>
      <c r="AO112" t="s">
        <v>70</v>
      </c>
      <c r="AP112" t="b">
        <v>0</v>
      </c>
      <c r="AQ112" t="b">
        <v>0</v>
      </c>
      <c r="AR112" t="s">
        <v>71</v>
      </c>
      <c r="AS112" t="b">
        <v>0</v>
      </c>
      <c r="AT112" t="s">
        <v>60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D112" t="s">
        <v>60</v>
      </c>
    </row>
    <row r="113" spans="1:56" x14ac:dyDescent="0.25">
      <c r="A113" t="s">
        <v>205</v>
      </c>
      <c r="B113" t="s">
        <v>237</v>
      </c>
      <c r="C113">
        <v>1301320</v>
      </c>
      <c r="D113" t="s">
        <v>81</v>
      </c>
      <c r="E113" t="s">
        <v>81</v>
      </c>
      <c r="F113" t="s">
        <v>210</v>
      </c>
      <c r="G113">
        <v>1003</v>
      </c>
      <c r="H113">
        <v>19002</v>
      </c>
      <c r="I113" t="s">
        <v>60</v>
      </c>
      <c r="J113" t="s">
        <v>211</v>
      </c>
      <c r="K113" t="s">
        <v>61</v>
      </c>
      <c r="L113">
        <v>25</v>
      </c>
      <c r="M113" t="str">
        <f>"0"</f>
        <v>0</v>
      </c>
      <c r="N113" t="str">
        <f t="shared" si="5"/>
        <v>0</v>
      </c>
      <c r="O113">
        <v>25</v>
      </c>
      <c r="P113" t="s">
        <v>62</v>
      </c>
      <c r="Q113" t="s">
        <v>77</v>
      </c>
      <c r="R113" t="s">
        <v>77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103</v>
      </c>
      <c r="AB113">
        <v>235</v>
      </c>
      <c r="AC113" t="s">
        <v>67</v>
      </c>
      <c r="AD113" t="b">
        <v>0</v>
      </c>
      <c r="AE113" t="b">
        <v>0</v>
      </c>
      <c r="AF113" t="s">
        <v>68</v>
      </c>
      <c r="AG113" t="s">
        <v>60</v>
      </c>
      <c r="AH113" t="s">
        <v>60</v>
      </c>
      <c r="AI113" t="b">
        <v>1</v>
      </c>
      <c r="AJ113" t="s">
        <v>60</v>
      </c>
      <c r="AK113" t="s">
        <v>60</v>
      </c>
      <c r="AL113" t="s">
        <v>60</v>
      </c>
      <c r="AM113" t="s">
        <v>60</v>
      </c>
      <c r="AN113" t="s">
        <v>69</v>
      </c>
      <c r="AO113" t="s">
        <v>70</v>
      </c>
      <c r="AP113" t="b">
        <v>0</v>
      </c>
      <c r="AQ113" t="b">
        <v>0</v>
      </c>
      <c r="AR113" t="s">
        <v>71</v>
      </c>
      <c r="AS113" t="b">
        <v>0</v>
      </c>
      <c r="AT113" t="s">
        <v>60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D113" t="s">
        <v>60</v>
      </c>
    </row>
    <row r="114" spans="1:56" x14ac:dyDescent="0.25">
      <c r="A114" t="s">
        <v>205</v>
      </c>
      <c r="B114" t="s">
        <v>238</v>
      </c>
      <c r="C114">
        <v>1301320</v>
      </c>
      <c r="D114" t="s">
        <v>81</v>
      </c>
      <c r="E114" t="s">
        <v>81</v>
      </c>
      <c r="F114" t="s">
        <v>210</v>
      </c>
      <c r="G114">
        <v>2002</v>
      </c>
      <c r="H114">
        <v>19002</v>
      </c>
      <c r="I114" t="s">
        <v>60</v>
      </c>
      <c r="J114" t="s">
        <v>211</v>
      </c>
      <c r="K114" t="s">
        <v>61</v>
      </c>
      <c r="L114">
        <v>25</v>
      </c>
      <c r="M114" t="str">
        <f>"0"</f>
        <v>0</v>
      </c>
      <c r="N114" t="str">
        <f t="shared" si="5"/>
        <v>0</v>
      </c>
      <c r="O114">
        <v>25</v>
      </c>
      <c r="P114" t="s">
        <v>86</v>
      </c>
      <c r="Q114" t="s">
        <v>77</v>
      </c>
      <c r="R114" t="s">
        <v>77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103</v>
      </c>
      <c r="AB114">
        <v>235</v>
      </c>
      <c r="AC114" t="s">
        <v>67</v>
      </c>
      <c r="AD114" t="b">
        <v>0</v>
      </c>
      <c r="AE114" t="b">
        <v>0</v>
      </c>
      <c r="AF114" t="s">
        <v>68</v>
      </c>
      <c r="AG114" t="s">
        <v>60</v>
      </c>
      <c r="AH114" t="s">
        <v>60</v>
      </c>
      <c r="AI114" t="b">
        <v>1</v>
      </c>
      <c r="AJ114" t="s">
        <v>60</v>
      </c>
      <c r="AK114" t="s">
        <v>60</v>
      </c>
      <c r="AL114" t="s">
        <v>60</v>
      </c>
      <c r="AM114" t="s">
        <v>60</v>
      </c>
      <c r="AN114" t="s">
        <v>69</v>
      </c>
      <c r="AO114" t="s">
        <v>70</v>
      </c>
      <c r="AP114" t="b">
        <v>0</v>
      </c>
      <c r="AQ114" t="b">
        <v>0</v>
      </c>
      <c r="AR114" t="s">
        <v>71</v>
      </c>
      <c r="AS114" t="b">
        <v>0</v>
      </c>
      <c r="AT114" t="s">
        <v>60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D114" t="s">
        <v>60</v>
      </c>
    </row>
    <row r="115" spans="1:56" x14ac:dyDescent="0.25">
      <c r="A115" t="s">
        <v>205</v>
      </c>
      <c r="B115" t="s">
        <v>239</v>
      </c>
      <c r="C115">
        <v>1302460</v>
      </c>
      <c r="D115" t="s">
        <v>87</v>
      </c>
      <c r="E115" t="s">
        <v>87</v>
      </c>
      <c r="F115" t="s">
        <v>207</v>
      </c>
      <c r="G115" t="s">
        <v>240</v>
      </c>
      <c r="H115">
        <v>19001</v>
      </c>
      <c r="I115" t="s">
        <v>60</v>
      </c>
      <c r="J115" t="s">
        <v>208</v>
      </c>
      <c r="K115" t="s">
        <v>61</v>
      </c>
      <c r="L115">
        <v>15</v>
      </c>
      <c r="N115" t="str">
        <f t="shared" si="5"/>
        <v>0</v>
      </c>
      <c r="O115">
        <v>15</v>
      </c>
      <c r="P115" t="s">
        <v>62</v>
      </c>
      <c r="Q115" t="s">
        <v>77</v>
      </c>
      <c r="R115" t="s">
        <v>77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>
        <v>235</v>
      </c>
      <c r="AC115" t="s">
        <v>67</v>
      </c>
      <c r="AD115" t="b">
        <v>0</v>
      </c>
      <c r="AE115" t="b">
        <v>0</v>
      </c>
      <c r="AF115" t="s">
        <v>68</v>
      </c>
      <c r="AG115" t="s">
        <v>60</v>
      </c>
      <c r="AH115" t="s">
        <v>60</v>
      </c>
      <c r="AI115" t="b">
        <v>1</v>
      </c>
      <c r="AJ115" t="s">
        <v>60</v>
      </c>
      <c r="AK115" t="s">
        <v>60</v>
      </c>
      <c r="AL115" t="s">
        <v>60</v>
      </c>
      <c r="AM115" t="s">
        <v>60</v>
      </c>
      <c r="AN115" t="s">
        <v>69</v>
      </c>
      <c r="AO115" t="s">
        <v>70</v>
      </c>
      <c r="AP115" t="b">
        <v>0</v>
      </c>
      <c r="AQ115" t="b">
        <v>0</v>
      </c>
      <c r="AR115" t="s">
        <v>71</v>
      </c>
      <c r="AS115" t="b">
        <v>0</v>
      </c>
      <c r="AT115" t="s">
        <v>60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D115" t="s">
        <v>60</v>
      </c>
    </row>
    <row r="116" spans="1:56" x14ac:dyDescent="0.25">
      <c r="A116" t="s">
        <v>205</v>
      </c>
      <c r="B116" t="s">
        <v>241</v>
      </c>
      <c r="C116">
        <v>1302470</v>
      </c>
      <c r="D116" t="s">
        <v>87</v>
      </c>
      <c r="E116" t="s">
        <v>87</v>
      </c>
      <c r="F116" t="s">
        <v>207</v>
      </c>
      <c r="G116" t="s">
        <v>240</v>
      </c>
      <c r="H116">
        <v>19001</v>
      </c>
      <c r="I116" t="s">
        <v>60</v>
      </c>
      <c r="J116" t="s">
        <v>208</v>
      </c>
      <c r="K116" t="s">
        <v>61</v>
      </c>
      <c r="L116">
        <v>15</v>
      </c>
      <c r="N116" t="str">
        <f t="shared" si="5"/>
        <v>0</v>
      </c>
      <c r="O116">
        <v>15</v>
      </c>
      <c r="P116" t="s">
        <v>62</v>
      </c>
      <c r="Q116" t="s">
        <v>77</v>
      </c>
      <c r="R116" t="s">
        <v>77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>
        <v>235</v>
      </c>
      <c r="AC116" t="s">
        <v>67</v>
      </c>
      <c r="AD116" t="b">
        <v>0</v>
      </c>
      <c r="AE116" t="b">
        <v>0</v>
      </c>
      <c r="AF116" t="s">
        <v>68</v>
      </c>
      <c r="AG116" t="s">
        <v>60</v>
      </c>
      <c r="AH116" t="s">
        <v>60</v>
      </c>
      <c r="AI116" t="b">
        <v>1</v>
      </c>
      <c r="AJ116" t="s">
        <v>60</v>
      </c>
      <c r="AK116" t="s">
        <v>60</v>
      </c>
      <c r="AL116" t="s">
        <v>60</v>
      </c>
      <c r="AM116" t="s">
        <v>60</v>
      </c>
      <c r="AN116" t="s">
        <v>69</v>
      </c>
      <c r="AO116" t="s">
        <v>108</v>
      </c>
      <c r="AP116" t="b">
        <v>0</v>
      </c>
      <c r="AQ116" t="b">
        <v>0</v>
      </c>
      <c r="AR116" t="s">
        <v>71</v>
      </c>
      <c r="AS116" t="b">
        <v>0</v>
      </c>
      <c r="AT116" t="s">
        <v>60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D116" t="s">
        <v>60</v>
      </c>
    </row>
    <row r="117" spans="1:56" x14ac:dyDescent="0.25">
      <c r="A117" t="s">
        <v>205</v>
      </c>
      <c r="B117" t="s">
        <v>242</v>
      </c>
      <c r="C117">
        <v>1302480</v>
      </c>
      <c r="D117" t="s">
        <v>87</v>
      </c>
      <c r="E117" t="s">
        <v>87</v>
      </c>
      <c r="F117" t="s">
        <v>207</v>
      </c>
      <c r="G117" t="s">
        <v>240</v>
      </c>
      <c r="H117">
        <v>19001</v>
      </c>
      <c r="I117" t="s">
        <v>60</v>
      </c>
      <c r="J117" t="s">
        <v>208</v>
      </c>
      <c r="K117" t="s">
        <v>61</v>
      </c>
      <c r="L117">
        <v>15</v>
      </c>
      <c r="N117" t="str">
        <f t="shared" si="5"/>
        <v>0</v>
      </c>
      <c r="O117">
        <v>15</v>
      </c>
      <c r="P117" t="s">
        <v>62</v>
      </c>
      <c r="Q117" t="s">
        <v>77</v>
      </c>
      <c r="R117" t="s">
        <v>77</v>
      </c>
      <c r="S117" t="s">
        <v>64</v>
      </c>
      <c r="T117" t="s">
        <v>65</v>
      </c>
      <c r="U117" t="s">
        <v>66</v>
      </c>
      <c r="V117" t="s">
        <v>66</v>
      </c>
      <c r="X117" t="b">
        <v>1</v>
      </c>
      <c r="Y117" t="b">
        <v>1</v>
      </c>
      <c r="Z117" t="b">
        <v>1</v>
      </c>
      <c r="AA117">
        <v>103</v>
      </c>
      <c r="AB117">
        <v>235</v>
      </c>
      <c r="AC117" t="s">
        <v>67</v>
      </c>
      <c r="AD117" t="b">
        <v>0</v>
      </c>
      <c r="AE117" t="b">
        <v>0</v>
      </c>
      <c r="AF117" t="s">
        <v>68</v>
      </c>
      <c r="AG117" t="s">
        <v>60</v>
      </c>
      <c r="AH117" t="s">
        <v>60</v>
      </c>
      <c r="AI117" t="b">
        <v>1</v>
      </c>
      <c r="AJ117" t="s">
        <v>60</v>
      </c>
      <c r="AK117" t="s">
        <v>60</v>
      </c>
      <c r="AL117" t="s">
        <v>60</v>
      </c>
      <c r="AM117" t="s">
        <v>60</v>
      </c>
      <c r="AN117" t="s">
        <v>69</v>
      </c>
      <c r="AO117" t="s">
        <v>70</v>
      </c>
      <c r="AP117" t="b">
        <v>0</v>
      </c>
      <c r="AQ117" t="b">
        <v>0</v>
      </c>
      <c r="AR117" t="s">
        <v>71</v>
      </c>
      <c r="AS117" t="b">
        <v>0</v>
      </c>
      <c r="AT117" t="s">
        <v>60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205</v>
      </c>
      <c r="B118" t="s">
        <v>243</v>
      </c>
      <c r="C118">
        <v>1302490</v>
      </c>
      <c r="D118" t="s">
        <v>87</v>
      </c>
      <c r="E118" t="s">
        <v>87</v>
      </c>
      <c r="F118" t="s">
        <v>207</v>
      </c>
      <c r="G118" t="s">
        <v>240</v>
      </c>
      <c r="H118">
        <v>19001</v>
      </c>
      <c r="I118" t="s">
        <v>60</v>
      </c>
      <c r="J118" t="s">
        <v>208</v>
      </c>
      <c r="K118" t="s">
        <v>61</v>
      </c>
      <c r="L118">
        <v>15</v>
      </c>
      <c r="N118" t="str">
        <f t="shared" si="5"/>
        <v>0</v>
      </c>
      <c r="O118">
        <v>15</v>
      </c>
      <c r="P118" t="s">
        <v>62</v>
      </c>
      <c r="Q118" t="s">
        <v>63</v>
      </c>
      <c r="R118" t="s">
        <v>63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>
        <v>235</v>
      </c>
      <c r="AC118" t="s">
        <v>67</v>
      </c>
      <c r="AD118" t="b">
        <v>0</v>
      </c>
      <c r="AE118" t="b">
        <v>0</v>
      </c>
      <c r="AF118" t="s">
        <v>68</v>
      </c>
      <c r="AG118" t="s">
        <v>60</v>
      </c>
      <c r="AH118" t="s">
        <v>60</v>
      </c>
      <c r="AI118" t="b">
        <v>1</v>
      </c>
      <c r="AJ118" t="s">
        <v>156</v>
      </c>
      <c r="AK118" t="s">
        <v>60</v>
      </c>
      <c r="AL118" t="s">
        <v>60</v>
      </c>
      <c r="AM118" t="s">
        <v>60</v>
      </c>
      <c r="AN118" t="s">
        <v>69</v>
      </c>
      <c r="AO118" t="s">
        <v>70</v>
      </c>
      <c r="AP118" t="b">
        <v>0</v>
      </c>
      <c r="AQ118" t="b">
        <v>0</v>
      </c>
      <c r="AR118" t="s">
        <v>71</v>
      </c>
      <c r="AS118" t="b">
        <v>0</v>
      </c>
      <c r="AT118" t="s">
        <v>60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D118" t="s">
        <v>60</v>
      </c>
    </row>
    <row r="119" spans="1:56" x14ac:dyDescent="0.25">
      <c r="A119" t="s">
        <v>205</v>
      </c>
      <c r="B119" t="s">
        <v>244</v>
      </c>
      <c r="C119">
        <v>1302420</v>
      </c>
      <c r="D119" t="s">
        <v>87</v>
      </c>
      <c r="E119" t="s">
        <v>87</v>
      </c>
      <c r="F119" t="s">
        <v>207</v>
      </c>
      <c r="G119" t="s">
        <v>245</v>
      </c>
      <c r="H119">
        <v>19001</v>
      </c>
      <c r="I119" t="s">
        <v>60</v>
      </c>
      <c r="J119" t="s">
        <v>208</v>
      </c>
      <c r="K119" t="s">
        <v>61</v>
      </c>
      <c r="L119">
        <v>15</v>
      </c>
      <c r="N119" t="str">
        <f t="shared" si="5"/>
        <v>0</v>
      </c>
      <c r="O119">
        <v>15</v>
      </c>
      <c r="P119" t="s">
        <v>62</v>
      </c>
      <c r="Q119" t="s">
        <v>77</v>
      </c>
      <c r="R119" t="s">
        <v>77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103</v>
      </c>
      <c r="AB119">
        <v>235</v>
      </c>
      <c r="AC119" t="s">
        <v>67</v>
      </c>
      <c r="AD119" t="b">
        <v>0</v>
      </c>
      <c r="AE119" t="b">
        <v>0</v>
      </c>
      <c r="AF119" t="s">
        <v>68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69</v>
      </c>
      <c r="AO119" t="s">
        <v>70</v>
      </c>
      <c r="AP119" t="b">
        <v>0</v>
      </c>
      <c r="AQ119" t="b">
        <v>0</v>
      </c>
      <c r="AR119" t="s">
        <v>71</v>
      </c>
      <c r="AS119" t="b">
        <v>0</v>
      </c>
      <c r="AT119" t="s">
        <v>60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205</v>
      </c>
      <c r="B120" t="s">
        <v>246</v>
      </c>
      <c r="C120">
        <v>1302430</v>
      </c>
      <c r="D120" t="s">
        <v>87</v>
      </c>
      <c r="E120" t="s">
        <v>87</v>
      </c>
      <c r="F120" t="s">
        <v>207</v>
      </c>
      <c r="G120" t="s">
        <v>245</v>
      </c>
      <c r="H120">
        <v>19001</v>
      </c>
      <c r="I120" t="s">
        <v>60</v>
      </c>
      <c r="J120" t="s">
        <v>208</v>
      </c>
      <c r="K120" t="s">
        <v>61</v>
      </c>
      <c r="L120">
        <v>15</v>
      </c>
      <c r="N120" t="str">
        <f t="shared" si="5"/>
        <v>0</v>
      </c>
      <c r="O120">
        <v>15</v>
      </c>
      <c r="P120" t="s">
        <v>62</v>
      </c>
      <c r="Q120" t="s">
        <v>77</v>
      </c>
      <c r="R120" t="s">
        <v>77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103</v>
      </c>
      <c r="AB120">
        <v>235</v>
      </c>
      <c r="AC120" t="s">
        <v>67</v>
      </c>
      <c r="AD120" t="b">
        <v>0</v>
      </c>
      <c r="AE120" t="b">
        <v>0</v>
      </c>
      <c r="AF120" t="s">
        <v>68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69</v>
      </c>
      <c r="AO120" t="s">
        <v>70</v>
      </c>
      <c r="AP120" t="b">
        <v>0</v>
      </c>
      <c r="AQ120" t="b">
        <v>0</v>
      </c>
      <c r="AR120" t="s">
        <v>71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205</v>
      </c>
      <c r="B121" t="s">
        <v>247</v>
      </c>
      <c r="C121">
        <v>1302440</v>
      </c>
      <c r="D121" t="s">
        <v>87</v>
      </c>
      <c r="E121" t="s">
        <v>87</v>
      </c>
      <c r="F121" t="s">
        <v>207</v>
      </c>
      <c r="G121" t="s">
        <v>245</v>
      </c>
      <c r="H121">
        <v>19001</v>
      </c>
      <c r="I121" t="s">
        <v>60</v>
      </c>
      <c r="J121" t="s">
        <v>208</v>
      </c>
      <c r="K121" t="s">
        <v>61</v>
      </c>
      <c r="L121">
        <v>15</v>
      </c>
      <c r="N121" t="str">
        <f t="shared" si="5"/>
        <v>0</v>
      </c>
      <c r="O121">
        <v>15</v>
      </c>
      <c r="P121" t="s">
        <v>62</v>
      </c>
      <c r="Q121" t="s">
        <v>77</v>
      </c>
      <c r="R121" t="s">
        <v>77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103</v>
      </c>
      <c r="AB121">
        <v>235</v>
      </c>
      <c r="AC121" t="s">
        <v>67</v>
      </c>
      <c r="AD121" t="b">
        <v>0</v>
      </c>
      <c r="AE121" t="b">
        <v>0</v>
      </c>
      <c r="AF121" t="s">
        <v>68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69</v>
      </c>
      <c r="AO121" t="s">
        <v>70</v>
      </c>
      <c r="AP121" t="b">
        <v>0</v>
      </c>
      <c r="AQ121" t="b">
        <v>0</v>
      </c>
      <c r="AR121" t="s">
        <v>71</v>
      </c>
      <c r="AS121" t="b">
        <v>0</v>
      </c>
      <c r="AT121" t="s">
        <v>60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205</v>
      </c>
      <c r="B122" t="s">
        <v>248</v>
      </c>
      <c r="C122">
        <v>1302500</v>
      </c>
      <c r="D122" t="s">
        <v>131</v>
      </c>
      <c r="E122" t="s">
        <v>131</v>
      </c>
      <c r="F122" t="s">
        <v>207</v>
      </c>
      <c r="G122">
        <v>1002</v>
      </c>
      <c r="H122">
        <v>19001</v>
      </c>
      <c r="I122" t="s">
        <v>60</v>
      </c>
      <c r="J122" t="s">
        <v>208</v>
      </c>
      <c r="K122" t="s">
        <v>61</v>
      </c>
      <c r="L122">
        <v>10</v>
      </c>
      <c r="M122" t="str">
        <f t="shared" ref="M122:M153" si="7">"0"</f>
        <v>0</v>
      </c>
      <c r="N122" t="str">
        <f t="shared" si="5"/>
        <v>0</v>
      </c>
      <c r="O122">
        <v>10</v>
      </c>
      <c r="P122" t="s">
        <v>62</v>
      </c>
      <c r="Q122" t="s">
        <v>77</v>
      </c>
      <c r="R122" t="s">
        <v>77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67</v>
      </c>
      <c r="AD122" t="b">
        <v>0</v>
      </c>
      <c r="AE122" t="b">
        <v>0</v>
      </c>
      <c r="AF122" t="s">
        <v>68</v>
      </c>
      <c r="AG122" t="s">
        <v>60</v>
      </c>
      <c r="AH122" t="s">
        <v>60</v>
      </c>
      <c r="AI122" t="b">
        <v>1</v>
      </c>
      <c r="AJ122" t="s">
        <v>60</v>
      </c>
      <c r="AK122" t="s">
        <v>60</v>
      </c>
      <c r="AL122" t="s">
        <v>60</v>
      </c>
      <c r="AM122" t="s">
        <v>60</v>
      </c>
      <c r="AN122" t="s">
        <v>69</v>
      </c>
      <c r="AO122" t="s">
        <v>70</v>
      </c>
      <c r="AP122" t="b">
        <v>0</v>
      </c>
      <c r="AQ122" t="b">
        <v>0</v>
      </c>
      <c r="AR122" t="s">
        <v>71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205</v>
      </c>
      <c r="B123" t="s">
        <v>249</v>
      </c>
      <c r="C123">
        <v>1302360</v>
      </c>
      <c r="D123" t="s">
        <v>58</v>
      </c>
      <c r="E123" t="s">
        <v>58</v>
      </c>
      <c r="F123" t="s">
        <v>207</v>
      </c>
      <c r="G123">
        <v>1003</v>
      </c>
      <c r="H123">
        <v>19001</v>
      </c>
      <c r="I123" t="s">
        <v>60</v>
      </c>
      <c r="J123" t="s">
        <v>208</v>
      </c>
      <c r="K123" t="s">
        <v>61</v>
      </c>
      <c r="L123">
        <v>25</v>
      </c>
      <c r="M123" t="str">
        <f t="shared" si="7"/>
        <v>0</v>
      </c>
      <c r="N123" t="str">
        <f t="shared" si="5"/>
        <v>0</v>
      </c>
      <c r="O123">
        <v>25</v>
      </c>
      <c r="P123" t="s">
        <v>62</v>
      </c>
      <c r="Q123" t="s">
        <v>77</v>
      </c>
      <c r="R123" t="s">
        <v>77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67</v>
      </c>
      <c r="AD123" t="b">
        <v>0</v>
      </c>
      <c r="AE123" t="b">
        <v>0</v>
      </c>
      <c r="AF123" t="s">
        <v>68</v>
      </c>
      <c r="AG123" t="s">
        <v>60</v>
      </c>
      <c r="AH123" t="s">
        <v>60</v>
      </c>
      <c r="AI123" t="b">
        <v>1</v>
      </c>
      <c r="AJ123" t="s">
        <v>60</v>
      </c>
      <c r="AK123" t="s">
        <v>60</v>
      </c>
      <c r="AL123" t="s">
        <v>60</v>
      </c>
      <c r="AM123" t="s">
        <v>60</v>
      </c>
      <c r="AN123" t="s">
        <v>69</v>
      </c>
      <c r="AO123" t="s">
        <v>70</v>
      </c>
      <c r="AP123" t="b">
        <v>0</v>
      </c>
      <c r="AQ123" t="b">
        <v>0</v>
      </c>
      <c r="AR123" t="s">
        <v>71</v>
      </c>
      <c r="AS123" t="b">
        <v>0</v>
      </c>
      <c r="AT123" t="s">
        <v>60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205</v>
      </c>
      <c r="B124" t="s">
        <v>250</v>
      </c>
      <c r="C124">
        <v>1302370</v>
      </c>
      <c r="D124" t="s">
        <v>58</v>
      </c>
      <c r="E124" t="s">
        <v>58</v>
      </c>
      <c r="F124" t="s">
        <v>207</v>
      </c>
      <c r="G124">
        <v>1003</v>
      </c>
      <c r="H124">
        <v>19001</v>
      </c>
      <c r="I124" t="s">
        <v>60</v>
      </c>
      <c r="J124" t="s">
        <v>208</v>
      </c>
      <c r="K124" t="s">
        <v>61</v>
      </c>
      <c r="L124">
        <v>10</v>
      </c>
      <c r="M124" t="str">
        <f t="shared" si="7"/>
        <v>0</v>
      </c>
      <c r="N124" t="str">
        <f t="shared" si="5"/>
        <v>0</v>
      </c>
      <c r="O124">
        <v>10</v>
      </c>
      <c r="P124" t="s">
        <v>62</v>
      </c>
      <c r="Q124" t="s">
        <v>77</v>
      </c>
      <c r="R124" t="s">
        <v>77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67</v>
      </c>
      <c r="AD124" t="b">
        <v>0</v>
      </c>
      <c r="AE124" t="b">
        <v>0</v>
      </c>
      <c r="AF124" t="s">
        <v>68</v>
      </c>
      <c r="AG124" t="s">
        <v>60</v>
      </c>
      <c r="AH124" t="s">
        <v>60</v>
      </c>
      <c r="AI124" t="b">
        <v>1</v>
      </c>
      <c r="AJ124" t="s">
        <v>60</v>
      </c>
      <c r="AK124" t="s">
        <v>60</v>
      </c>
      <c r="AL124" t="s">
        <v>60</v>
      </c>
      <c r="AM124" t="s">
        <v>60</v>
      </c>
      <c r="AN124" t="s">
        <v>69</v>
      </c>
      <c r="AO124" t="s">
        <v>70</v>
      </c>
      <c r="AP124" t="b">
        <v>0</v>
      </c>
      <c r="AQ124" t="b">
        <v>0</v>
      </c>
      <c r="AR124" t="s">
        <v>71</v>
      </c>
      <c r="AS124" t="b">
        <v>0</v>
      </c>
      <c r="AT124" t="s">
        <v>60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205</v>
      </c>
      <c r="B125" t="s">
        <v>251</v>
      </c>
      <c r="C125">
        <v>1302380</v>
      </c>
      <c r="D125" t="s">
        <v>58</v>
      </c>
      <c r="E125" t="s">
        <v>58</v>
      </c>
      <c r="F125" t="s">
        <v>207</v>
      </c>
      <c r="G125">
        <v>1003</v>
      </c>
      <c r="H125">
        <v>19001</v>
      </c>
      <c r="I125" t="s">
        <v>60</v>
      </c>
      <c r="J125" t="s">
        <v>208</v>
      </c>
      <c r="K125" t="s">
        <v>61</v>
      </c>
      <c r="L125">
        <v>10</v>
      </c>
      <c r="M125" t="str">
        <f t="shared" si="7"/>
        <v>0</v>
      </c>
      <c r="N125" t="str">
        <f t="shared" ref="N125:N188" si="8">"0"</f>
        <v>0</v>
      </c>
      <c r="O125">
        <v>10</v>
      </c>
      <c r="P125" t="s">
        <v>62</v>
      </c>
      <c r="Q125" t="s">
        <v>77</v>
      </c>
      <c r="R125" t="s">
        <v>77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67</v>
      </c>
      <c r="AD125" t="b">
        <v>0</v>
      </c>
      <c r="AE125" t="b">
        <v>0</v>
      </c>
      <c r="AF125" t="s">
        <v>68</v>
      </c>
      <c r="AG125" t="s">
        <v>60</v>
      </c>
      <c r="AH125" t="s">
        <v>60</v>
      </c>
      <c r="AI125" t="b">
        <v>1</v>
      </c>
      <c r="AJ125" t="s">
        <v>60</v>
      </c>
      <c r="AK125" t="s">
        <v>60</v>
      </c>
      <c r="AL125" t="s">
        <v>60</v>
      </c>
      <c r="AM125" t="s">
        <v>60</v>
      </c>
      <c r="AN125" t="s">
        <v>69</v>
      </c>
      <c r="AO125" t="s">
        <v>70</v>
      </c>
      <c r="AP125" t="b">
        <v>0</v>
      </c>
      <c r="AQ125" t="b">
        <v>0</v>
      </c>
      <c r="AR125" t="s">
        <v>71</v>
      </c>
      <c r="AS125" t="b">
        <v>0</v>
      </c>
      <c r="AT125" t="s">
        <v>60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205</v>
      </c>
      <c r="B126" t="s">
        <v>252</v>
      </c>
      <c r="C126">
        <v>1302390</v>
      </c>
      <c r="D126" t="s">
        <v>58</v>
      </c>
      <c r="E126" t="s">
        <v>58</v>
      </c>
      <c r="F126" t="s">
        <v>207</v>
      </c>
      <c r="G126">
        <v>1003</v>
      </c>
      <c r="H126">
        <v>19001</v>
      </c>
      <c r="I126" t="s">
        <v>60</v>
      </c>
      <c r="J126" t="s">
        <v>208</v>
      </c>
      <c r="K126" t="s">
        <v>61</v>
      </c>
      <c r="L126">
        <v>10</v>
      </c>
      <c r="M126" t="str">
        <f t="shared" si="7"/>
        <v>0</v>
      </c>
      <c r="N126" t="str">
        <f t="shared" si="8"/>
        <v>0</v>
      </c>
      <c r="O126">
        <v>10</v>
      </c>
      <c r="P126" t="s">
        <v>62</v>
      </c>
      <c r="Q126" t="s">
        <v>77</v>
      </c>
      <c r="R126" t="s">
        <v>77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67</v>
      </c>
      <c r="AD126" t="b">
        <v>0</v>
      </c>
      <c r="AE126" t="b">
        <v>0</v>
      </c>
      <c r="AF126" t="s">
        <v>68</v>
      </c>
      <c r="AG126" t="s">
        <v>60</v>
      </c>
      <c r="AH126" t="s">
        <v>60</v>
      </c>
      <c r="AI126" t="b">
        <v>1</v>
      </c>
      <c r="AJ126" t="s">
        <v>60</v>
      </c>
      <c r="AK126" t="s">
        <v>60</v>
      </c>
      <c r="AL126" t="s">
        <v>60</v>
      </c>
      <c r="AM126" t="s">
        <v>60</v>
      </c>
      <c r="AN126" t="s">
        <v>69</v>
      </c>
      <c r="AO126" t="s">
        <v>70</v>
      </c>
      <c r="AP126" t="b">
        <v>0</v>
      </c>
      <c r="AQ126" t="b">
        <v>0</v>
      </c>
      <c r="AR126" t="s">
        <v>71</v>
      </c>
      <c r="AS126" t="b">
        <v>0</v>
      </c>
      <c r="AT126" t="s">
        <v>60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205</v>
      </c>
      <c r="B127" t="s">
        <v>253</v>
      </c>
      <c r="C127">
        <v>1007300</v>
      </c>
      <c r="D127" t="s">
        <v>131</v>
      </c>
      <c r="E127" t="s">
        <v>131</v>
      </c>
      <c r="F127" t="s">
        <v>172</v>
      </c>
      <c r="G127">
        <v>1001</v>
      </c>
      <c r="H127" t="str">
        <f>"09001"</f>
        <v>09001</v>
      </c>
      <c r="I127" t="s">
        <v>60</v>
      </c>
      <c r="J127" s="2">
        <v>42979</v>
      </c>
      <c r="K127" t="s">
        <v>61</v>
      </c>
      <c r="L127">
        <v>30</v>
      </c>
      <c r="M127" t="str">
        <f t="shared" si="7"/>
        <v>0</v>
      </c>
      <c r="N127" t="str">
        <f t="shared" si="8"/>
        <v>0</v>
      </c>
      <c r="O127">
        <v>30</v>
      </c>
      <c r="P127" t="s">
        <v>83</v>
      </c>
      <c r="Q127" t="s">
        <v>77</v>
      </c>
      <c r="R127" t="s">
        <v>77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67</v>
      </c>
      <c r="AD127" t="b">
        <v>0</v>
      </c>
      <c r="AE127" t="b">
        <v>0</v>
      </c>
      <c r="AF127" t="s">
        <v>68</v>
      </c>
      <c r="AG127" t="s">
        <v>60</v>
      </c>
      <c r="AH127" t="s">
        <v>60</v>
      </c>
      <c r="AI127" t="b">
        <v>1</v>
      </c>
      <c r="AJ127" t="s">
        <v>60</v>
      </c>
      <c r="AK127" t="s">
        <v>60</v>
      </c>
      <c r="AL127" t="s">
        <v>60</v>
      </c>
      <c r="AM127" t="s">
        <v>60</v>
      </c>
      <c r="AN127" t="s">
        <v>69</v>
      </c>
      <c r="AO127" t="s">
        <v>70</v>
      </c>
      <c r="AP127" t="b">
        <v>0</v>
      </c>
      <c r="AQ127" t="b">
        <v>0</v>
      </c>
      <c r="AR127" t="s">
        <v>71</v>
      </c>
      <c r="AS127" t="b">
        <v>0</v>
      </c>
      <c r="AT127" t="s">
        <v>60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205</v>
      </c>
      <c r="B128" t="s">
        <v>254</v>
      </c>
      <c r="C128">
        <v>1007300</v>
      </c>
      <c r="D128" t="s">
        <v>131</v>
      </c>
      <c r="E128" t="s">
        <v>131</v>
      </c>
      <c r="F128" t="s">
        <v>172</v>
      </c>
      <c r="G128">
        <v>2002</v>
      </c>
      <c r="H128" t="str">
        <f>"09001"</f>
        <v>09001</v>
      </c>
      <c r="I128" t="s">
        <v>60</v>
      </c>
      <c r="J128" s="2">
        <v>42979</v>
      </c>
      <c r="K128" t="s">
        <v>61</v>
      </c>
      <c r="L128">
        <v>30</v>
      </c>
      <c r="M128" t="str">
        <f t="shared" si="7"/>
        <v>0</v>
      </c>
      <c r="N128" t="str">
        <f t="shared" si="8"/>
        <v>0</v>
      </c>
      <c r="O128">
        <v>30</v>
      </c>
      <c r="P128" t="s">
        <v>86</v>
      </c>
      <c r="Q128" t="s">
        <v>77</v>
      </c>
      <c r="R128" t="s">
        <v>77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67</v>
      </c>
      <c r="AD128" t="b">
        <v>0</v>
      </c>
      <c r="AE128" t="b">
        <v>0</v>
      </c>
      <c r="AF128" t="s">
        <v>68</v>
      </c>
      <c r="AG128" t="s">
        <v>60</v>
      </c>
      <c r="AH128" t="s">
        <v>60</v>
      </c>
      <c r="AI128" t="b">
        <v>1</v>
      </c>
      <c r="AJ128" t="s">
        <v>60</v>
      </c>
      <c r="AK128" t="s">
        <v>60</v>
      </c>
      <c r="AL128" t="s">
        <v>60</v>
      </c>
      <c r="AM128" t="s">
        <v>60</v>
      </c>
      <c r="AN128" t="s">
        <v>69</v>
      </c>
      <c r="AO128" t="s">
        <v>70</v>
      </c>
      <c r="AP128" t="b">
        <v>0</v>
      </c>
      <c r="AQ128" t="b">
        <v>0</v>
      </c>
      <c r="AR128" t="s">
        <v>71</v>
      </c>
      <c r="AS128" t="b">
        <v>0</v>
      </c>
      <c r="AT128" t="s">
        <v>60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205</v>
      </c>
      <c r="B129" t="s">
        <v>255</v>
      </c>
      <c r="C129" t="str">
        <f>"0400410"</f>
        <v>0400410</v>
      </c>
      <c r="D129" t="s">
        <v>58</v>
      </c>
      <c r="E129" t="s">
        <v>58</v>
      </c>
      <c r="F129" t="s">
        <v>231</v>
      </c>
      <c r="G129">
        <v>1003</v>
      </c>
      <c r="H129">
        <v>19003</v>
      </c>
      <c r="I129" t="s">
        <v>60</v>
      </c>
      <c r="J129" t="s">
        <v>232</v>
      </c>
      <c r="K129" t="s">
        <v>61</v>
      </c>
      <c r="L129">
        <v>25</v>
      </c>
      <c r="M129" t="str">
        <f t="shared" si="7"/>
        <v>0</v>
      </c>
      <c r="N129" t="str">
        <f t="shared" si="8"/>
        <v>0</v>
      </c>
      <c r="O129">
        <v>25</v>
      </c>
      <c r="P129" t="s">
        <v>83</v>
      </c>
      <c r="Q129" t="s">
        <v>77</v>
      </c>
      <c r="R129" t="s">
        <v>77</v>
      </c>
      <c r="S129" t="s">
        <v>64</v>
      </c>
      <c r="T129" t="s">
        <v>65</v>
      </c>
      <c r="U129" t="s">
        <v>66</v>
      </c>
      <c r="V129" t="s">
        <v>66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67</v>
      </c>
      <c r="AD129" t="b">
        <v>0</v>
      </c>
      <c r="AE129" t="b">
        <v>0</v>
      </c>
      <c r="AF129" t="s">
        <v>68</v>
      </c>
      <c r="AG129" t="s">
        <v>60</v>
      </c>
      <c r="AH129" t="s">
        <v>60</v>
      </c>
      <c r="AI129" t="b">
        <v>1</v>
      </c>
      <c r="AJ129" t="s">
        <v>60</v>
      </c>
      <c r="AK129" t="s">
        <v>60</v>
      </c>
      <c r="AL129" t="s">
        <v>60</v>
      </c>
      <c r="AM129" t="s">
        <v>60</v>
      </c>
      <c r="AN129" t="s">
        <v>69</v>
      </c>
      <c r="AO129" t="s">
        <v>70</v>
      </c>
      <c r="AP129" t="b">
        <v>0</v>
      </c>
      <c r="AQ129" t="b">
        <v>0</v>
      </c>
      <c r="AR129" t="s">
        <v>71</v>
      </c>
      <c r="AS129" t="b">
        <v>0</v>
      </c>
      <c r="AT129" t="s">
        <v>60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205</v>
      </c>
      <c r="B130" t="s">
        <v>255</v>
      </c>
      <c r="C130" t="str">
        <f>"0400410"</f>
        <v>0400410</v>
      </c>
      <c r="D130" t="s">
        <v>131</v>
      </c>
      <c r="E130" t="s">
        <v>131</v>
      </c>
      <c r="F130" t="s">
        <v>231</v>
      </c>
      <c r="G130">
        <v>1004</v>
      </c>
      <c r="H130">
        <v>19003</v>
      </c>
      <c r="I130" t="s">
        <v>60</v>
      </c>
      <c r="J130" t="s">
        <v>232</v>
      </c>
      <c r="K130" t="s">
        <v>61</v>
      </c>
      <c r="L130">
        <v>25</v>
      </c>
      <c r="M130" t="str">
        <f t="shared" si="7"/>
        <v>0</v>
      </c>
      <c r="N130" t="str">
        <f t="shared" si="8"/>
        <v>0</v>
      </c>
      <c r="O130">
        <v>25</v>
      </c>
      <c r="P130" t="s">
        <v>62</v>
      </c>
      <c r="Q130" t="s">
        <v>77</v>
      </c>
      <c r="R130" t="s">
        <v>77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67</v>
      </c>
      <c r="AD130" t="b">
        <v>0</v>
      </c>
      <c r="AE130" t="b">
        <v>0</v>
      </c>
      <c r="AF130" t="s">
        <v>68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69</v>
      </c>
      <c r="AO130" t="s">
        <v>70</v>
      </c>
      <c r="AP130" t="b">
        <v>0</v>
      </c>
      <c r="AQ130" t="b">
        <v>0</v>
      </c>
      <c r="AR130" t="s">
        <v>71</v>
      </c>
      <c r="AS130" t="b">
        <v>0</v>
      </c>
      <c r="AT130" t="s">
        <v>60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205</v>
      </c>
      <c r="B131" t="s">
        <v>256</v>
      </c>
      <c r="C131" t="str">
        <f>"0400410"</f>
        <v>0400410</v>
      </c>
      <c r="D131" t="s">
        <v>58</v>
      </c>
      <c r="E131" t="s">
        <v>58</v>
      </c>
      <c r="F131" t="s">
        <v>231</v>
      </c>
      <c r="G131">
        <v>2002</v>
      </c>
      <c r="H131">
        <v>19003</v>
      </c>
      <c r="I131" t="s">
        <v>60</v>
      </c>
      <c r="J131" t="s">
        <v>232</v>
      </c>
      <c r="K131" t="s">
        <v>61</v>
      </c>
      <c r="L131">
        <v>16</v>
      </c>
      <c r="M131" t="str">
        <f t="shared" si="7"/>
        <v>0</v>
      </c>
      <c r="N131" t="str">
        <f t="shared" si="8"/>
        <v>0</v>
      </c>
      <c r="O131">
        <v>16</v>
      </c>
      <c r="P131" t="s">
        <v>86</v>
      </c>
      <c r="Q131" t="s">
        <v>77</v>
      </c>
      <c r="R131" t="s">
        <v>77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67</v>
      </c>
      <c r="AD131" t="b">
        <v>0</v>
      </c>
      <c r="AE131" t="b">
        <v>0</v>
      </c>
      <c r="AF131" t="s">
        <v>68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69</v>
      </c>
      <c r="AO131" t="s">
        <v>70</v>
      </c>
      <c r="AP131" t="b">
        <v>0</v>
      </c>
      <c r="AQ131" t="b">
        <v>0</v>
      </c>
      <c r="AR131" t="s">
        <v>71</v>
      </c>
      <c r="AS131" t="b">
        <v>0</v>
      </c>
      <c r="AT131" t="s">
        <v>60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205</v>
      </c>
      <c r="B132" t="s">
        <v>256</v>
      </c>
      <c r="C132" t="str">
        <f>"0400410"</f>
        <v>0400410</v>
      </c>
      <c r="D132" t="s">
        <v>131</v>
      </c>
      <c r="E132" t="s">
        <v>131</v>
      </c>
      <c r="F132" t="s">
        <v>231</v>
      </c>
      <c r="G132">
        <v>2005</v>
      </c>
      <c r="H132">
        <v>19003</v>
      </c>
      <c r="I132" t="s">
        <v>60</v>
      </c>
      <c r="J132" t="s">
        <v>232</v>
      </c>
      <c r="K132" t="s">
        <v>61</v>
      </c>
      <c r="L132">
        <v>3</v>
      </c>
      <c r="M132" t="str">
        <f t="shared" si="7"/>
        <v>0</v>
      </c>
      <c r="N132" t="str">
        <f t="shared" si="8"/>
        <v>0</v>
      </c>
      <c r="O132">
        <v>3</v>
      </c>
      <c r="P132" t="s">
        <v>86</v>
      </c>
      <c r="Q132" t="s">
        <v>77</v>
      </c>
      <c r="R132" t="s">
        <v>77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67</v>
      </c>
      <c r="AD132" t="b">
        <v>0</v>
      </c>
      <c r="AE132" t="b">
        <v>0</v>
      </c>
      <c r="AF132" t="s">
        <v>68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69</v>
      </c>
      <c r="AO132" t="s">
        <v>70</v>
      </c>
      <c r="AP132" t="b">
        <v>0</v>
      </c>
      <c r="AQ132" t="b">
        <v>0</v>
      </c>
      <c r="AR132" t="s">
        <v>71</v>
      </c>
      <c r="AS132" t="b">
        <v>0</v>
      </c>
      <c r="AT132" t="s">
        <v>60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205</v>
      </c>
      <c r="B133" t="s">
        <v>257</v>
      </c>
      <c r="C133" t="str">
        <f>"0400420"</f>
        <v>0400420</v>
      </c>
      <c r="D133" t="s">
        <v>131</v>
      </c>
      <c r="E133" t="s">
        <v>131</v>
      </c>
      <c r="F133" t="s">
        <v>231</v>
      </c>
      <c r="G133">
        <v>1002</v>
      </c>
      <c r="H133">
        <v>19003</v>
      </c>
      <c r="I133" t="s">
        <v>60</v>
      </c>
      <c r="J133" t="s">
        <v>232</v>
      </c>
      <c r="K133" t="s">
        <v>61</v>
      </c>
      <c r="L133">
        <v>7</v>
      </c>
      <c r="M133" t="str">
        <f t="shared" si="7"/>
        <v>0</v>
      </c>
      <c r="N133" t="str">
        <f t="shared" si="8"/>
        <v>0</v>
      </c>
      <c r="O133">
        <v>7</v>
      </c>
      <c r="P133" t="s">
        <v>62</v>
      </c>
      <c r="Q133" t="s">
        <v>77</v>
      </c>
      <c r="R133" t="s">
        <v>77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67</v>
      </c>
      <c r="AD133" t="b">
        <v>0</v>
      </c>
      <c r="AE133" t="b">
        <v>0</v>
      </c>
      <c r="AF133" t="s">
        <v>68</v>
      </c>
      <c r="AG133" t="s">
        <v>60</v>
      </c>
      <c r="AH133" t="s">
        <v>60</v>
      </c>
      <c r="AI133" t="b">
        <v>1</v>
      </c>
      <c r="AJ133" t="s">
        <v>60</v>
      </c>
      <c r="AK133" t="s">
        <v>60</v>
      </c>
      <c r="AL133" t="s">
        <v>60</v>
      </c>
      <c r="AM133" t="s">
        <v>60</v>
      </c>
      <c r="AN133" t="s">
        <v>69</v>
      </c>
      <c r="AO133" t="s">
        <v>70</v>
      </c>
      <c r="AP133" t="b">
        <v>0</v>
      </c>
      <c r="AQ133" t="b">
        <v>0</v>
      </c>
      <c r="AR133" t="s">
        <v>71</v>
      </c>
      <c r="AS133" t="b">
        <v>0</v>
      </c>
      <c r="AT133" t="s">
        <v>60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205</v>
      </c>
      <c r="B134" t="s">
        <v>258</v>
      </c>
      <c r="C134" t="str">
        <f>"0400420"</f>
        <v>0400420</v>
      </c>
      <c r="D134" t="s">
        <v>131</v>
      </c>
      <c r="E134" t="s">
        <v>131</v>
      </c>
      <c r="F134" t="s">
        <v>231</v>
      </c>
      <c r="G134">
        <v>2003</v>
      </c>
      <c r="H134">
        <v>19003</v>
      </c>
      <c r="I134" t="s">
        <v>60</v>
      </c>
      <c r="J134" t="s">
        <v>232</v>
      </c>
      <c r="K134" t="s">
        <v>61</v>
      </c>
      <c r="L134">
        <v>10</v>
      </c>
      <c r="M134" t="str">
        <f t="shared" si="7"/>
        <v>0</v>
      </c>
      <c r="N134" t="str">
        <f t="shared" si="8"/>
        <v>0</v>
      </c>
      <c r="O134">
        <v>10</v>
      </c>
      <c r="P134" t="s">
        <v>86</v>
      </c>
      <c r="Q134" t="s">
        <v>77</v>
      </c>
      <c r="R134" t="s">
        <v>77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67</v>
      </c>
      <c r="AD134" t="b">
        <v>0</v>
      </c>
      <c r="AE134" t="b">
        <v>0</v>
      </c>
      <c r="AF134" t="s">
        <v>68</v>
      </c>
      <c r="AG134" t="s">
        <v>60</v>
      </c>
      <c r="AH134" t="s">
        <v>60</v>
      </c>
      <c r="AI134" t="b">
        <v>1</v>
      </c>
      <c r="AJ134" t="s">
        <v>60</v>
      </c>
      <c r="AK134" t="s">
        <v>60</v>
      </c>
      <c r="AL134" t="s">
        <v>60</v>
      </c>
      <c r="AM134" t="s">
        <v>60</v>
      </c>
      <c r="AN134" t="s">
        <v>69</v>
      </c>
      <c r="AO134" t="s">
        <v>70</v>
      </c>
      <c r="AP134" t="b">
        <v>0</v>
      </c>
      <c r="AQ134" t="b">
        <v>0</v>
      </c>
      <c r="AR134" t="s">
        <v>71</v>
      </c>
      <c r="AS134" t="b">
        <v>0</v>
      </c>
      <c r="AT134" t="s">
        <v>60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205</v>
      </c>
      <c r="B135" t="s">
        <v>259</v>
      </c>
      <c r="C135" t="str">
        <f>"0400430"</f>
        <v>0400430</v>
      </c>
      <c r="D135" t="s">
        <v>131</v>
      </c>
      <c r="E135" t="s">
        <v>131</v>
      </c>
      <c r="F135" t="s">
        <v>231</v>
      </c>
      <c r="G135">
        <v>1002</v>
      </c>
      <c r="H135">
        <v>19003</v>
      </c>
      <c r="I135" t="s">
        <v>60</v>
      </c>
      <c r="J135" t="s">
        <v>232</v>
      </c>
      <c r="K135" t="s">
        <v>61</v>
      </c>
      <c r="L135">
        <v>5</v>
      </c>
      <c r="M135" t="str">
        <f t="shared" si="7"/>
        <v>0</v>
      </c>
      <c r="N135" t="str">
        <f t="shared" si="8"/>
        <v>0</v>
      </c>
      <c r="O135">
        <v>5</v>
      </c>
      <c r="P135" t="s">
        <v>83</v>
      </c>
      <c r="Q135" t="s">
        <v>77</v>
      </c>
      <c r="R135" t="s">
        <v>77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67</v>
      </c>
      <c r="AD135" t="b">
        <v>0</v>
      </c>
      <c r="AE135" t="b">
        <v>0</v>
      </c>
      <c r="AF135" t="s">
        <v>68</v>
      </c>
      <c r="AG135" t="s">
        <v>60</v>
      </c>
      <c r="AH135" t="s">
        <v>60</v>
      </c>
      <c r="AI135" t="b">
        <v>1</v>
      </c>
      <c r="AJ135" t="s">
        <v>60</v>
      </c>
      <c r="AK135" t="s">
        <v>60</v>
      </c>
      <c r="AL135" t="s">
        <v>60</v>
      </c>
      <c r="AM135" t="s">
        <v>60</v>
      </c>
      <c r="AN135" t="s">
        <v>69</v>
      </c>
      <c r="AO135" t="s">
        <v>70</v>
      </c>
      <c r="AP135" t="b">
        <v>0</v>
      </c>
      <c r="AQ135" t="b">
        <v>0</v>
      </c>
      <c r="AR135" t="s">
        <v>71</v>
      </c>
      <c r="AS135" t="b">
        <v>0</v>
      </c>
      <c r="AT135" t="s">
        <v>60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205</v>
      </c>
      <c r="B136" t="s">
        <v>260</v>
      </c>
      <c r="C136" t="str">
        <f>"0400430"</f>
        <v>0400430</v>
      </c>
      <c r="D136" t="s">
        <v>58</v>
      </c>
      <c r="E136" t="s">
        <v>58</v>
      </c>
      <c r="F136" t="s">
        <v>231</v>
      </c>
      <c r="G136">
        <v>2003</v>
      </c>
      <c r="H136">
        <v>19003</v>
      </c>
      <c r="I136" t="s">
        <v>60</v>
      </c>
      <c r="J136" t="s">
        <v>232</v>
      </c>
      <c r="K136" t="s">
        <v>61</v>
      </c>
      <c r="L136">
        <v>5</v>
      </c>
      <c r="M136" t="str">
        <f t="shared" si="7"/>
        <v>0</v>
      </c>
      <c r="N136" t="str">
        <f t="shared" si="8"/>
        <v>0</v>
      </c>
      <c r="O136">
        <v>5</v>
      </c>
      <c r="P136" t="s">
        <v>86</v>
      </c>
      <c r="Q136" t="s">
        <v>77</v>
      </c>
      <c r="R136" t="s">
        <v>77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67</v>
      </c>
      <c r="AD136" t="b">
        <v>0</v>
      </c>
      <c r="AE136" t="b">
        <v>0</v>
      </c>
      <c r="AF136" t="s">
        <v>68</v>
      </c>
      <c r="AG136" t="s">
        <v>60</v>
      </c>
      <c r="AH136" t="s">
        <v>60</v>
      </c>
      <c r="AI136" t="b">
        <v>1</v>
      </c>
      <c r="AJ136" t="s">
        <v>60</v>
      </c>
      <c r="AK136" t="s">
        <v>60</v>
      </c>
      <c r="AL136" t="s">
        <v>60</v>
      </c>
      <c r="AM136" t="s">
        <v>60</v>
      </c>
      <c r="AN136" t="s">
        <v>69</v>
      </c>
      <c r="AO136" t="s">
        <v>70</v>
      </c>
      <c r="AP136" t="b">
        <v>0</v>
      </c>
      <c r="AQ136" t="b">
        <v>0</v>
      </c>
      <c r="AR136" t="s">
        <v>71</v>
      </c>
      <c r="AS136" t="b">
        <v>0</v>
      </c>
      <c r="AT136" t="s">
        <v>60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205</v>
      </c>
      <c r="B137" t="s">
        <v>261</v>
      </c>
      <c r="C137">
        <v>1303460</v>
      </c>
      <c r="D137" t="s">
        <v>74</v>
      </c>
      <c r="E137" t="s">
        <v>74</v>
      </c>
      <c r="F137" t="s">
        <v>210</v>
      </c>
      <c r="G137" t="s">
        <v>203</v>
      </c>
      <c r="H137">
        <v>19002</v>
      </c>
      <c r="I137" t="s">
        <v>60</v>
      </c>
      <c r="J137" t="s">
        <v>211</v>
      </c>
      <c r="K137" t="s">
        <v>61</v>
      </c>
      <c r="L137">
        <v>10</v>
      </c>
      <c r="M137" t="str">
        <f t="shared" si="7"/>
        <v>0</v>
      </c>
      <c r="N137" t="str">
        <f t="shared" si="8"/>
        <v>0</v>
      </c>
      <c r="O137">
        <v>10</v>
      </c>
      <c r="P137" t="s">
        <v>62</v>
      </c>
      <c r="Q137" t="s">
        <v>77</v>
      </c>
      <c r="R137" t="s">
        <v>77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>
        <v>235</v>
      </c>
      <c r="AC137" t="s">
        <v>67</v>
      </c>
      <c r="AD137" t="b">
        <v>0</v>
      </c>
      <c r="AE137" t="b">
        <v>0</v>
      </c>
      <c r="AF137" t="s">
        <v>68</v>
      </c>
      <c r="AG137" t="s">
        <v>60</v>
      </c>
      <c r="AH137" t="s">
        <v>60</v>
      </c>
      <c r="AI137" t="b">
        <v>1</v>
      </c>
      <c r="AJ137" t="s">
        <v>60</v>
      </c>
      <c r="AK137" t="s">
        <v>60</v>
      </c>
      <c r="AL137" t="s">
        <v>60</v>
      </c>
      <c r="AM137" t="s">
        <v>60</v>
      </c>
      <c r="AN137" t="s">
        <v>69</v>
      </c>
      <c r="AO137" t="s">
        <v>70</v>
      </c>
      <c r="AP137" t="b">
        <v>0</v>
      </c>
      <c r="AQ137" t="b">
        <v>0</v>
      </c>
      <c r="AR137" t="s">
        <v>71</v>
      </c>
      <c r="AS137" t="b">
        <v>0</v>
      </c>
      <c r="AT137" t="s">
        <v>60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205</v>
      </c>
      <c r="B138" t="s">
        <v>262</v>
      </c>
      <c r="C138">
        <v>1303460</v>
      </c>
      <c r="D138" t="s">
        <v>74</v>
      </c>
      <c r="E138" t="s">
        <v>74</v>
      </c>
      <c r="F138" t="s">
        <v>210</v>
      </c>
      <c r="G138" t="s">
        <v>263</v>
      </c>
      <c r="H138">
        <v>19002</v>
      </c>
      <c r="I138" t="s">
        <v>60</v>
      </c>
      <c r="J138" t="s">
        <v>211</v>
      </c>
      <c r="K138" t="s">
        <v>61</v>
      </c>
      <c r="L138">
        <v>10</v>
      </c>
      <c r="M138" t="str">
        <f t="shared" si="7"/>
        <v>0</v>
      </c>
      <c r="N138" t="str">
        <f t="shared" si="8"/>
        <v>0</v>
      </c>
      <c r="O138">
        <v>10</v>
      </c>
      <c r="P138" t="s">
        <v>86</v>
      </c>
      <c r="Q138" t="s">
        <v>77</v>
      </c>
      <c r="R138" t="s">
        <v>77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103</v>
      </c>
      <c r="AB138">
        <v>235</v>
      </c>
      <c r="AC138" t="s">
        <v>67</v>
      </c>
      <c r="AD138" t="b">
        <v>0</v>
      </c>
      <c r="AE138" t="b">
        <v>0</v>
      </c>
      <c r="AF138" t="s">
        <v>68</v>
      </c>
      <c r="AG138" t="s">
        <v>60</v>
      </c>
      <c r="AH138" t="s">
        <v>60</v>
      </c>
      <c r="AI138" t="b">
        <v>1</v>
      </c>
      <c r="AJ138" t="s">
        <v>60</v>
      </c>
      <c r="AK138" t="s">
        <v>60</v>
      </c>
      <c r="AL138" t="s">
        <v>60</v>
      </c>
      <c r="AM138" t="s">
        <v>60</v>
      </c>
      <c r="AN138" t="s">
        <v>69</v>
      </c>
      <c r="AO138" t="s">
        <v>70</v>
      </c>
      <c r="AP138" t="b">
        <v>0</v>
      </c>
      <c r="AQ138" t="b">
        <v>0</v>
      </c>
      <c r="AR138" t="s">
        <v>71</v>
      </c>
      <c r="AS138" t="b">
        <v>0</v>
      </c>
      <c r="AT138" t="s">
        <v>60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205</v>
      </c>
      <c r="B139" t="s">
        <v>264</v>
      </c>
      <c r="C139">
        <v>1303420</v>
      </c>
      <c r="D139" t="s">
        <v>91</v>
      </c>
      <c r="E139" t="s">
        <v>91</v>
      </c>
      <c r="F139" t="s">
        <v>210</v>
      </c>
      <c r="G139" t="s">
        <v>128</v>
      </c>
      <c r="H139">
        <v>19002</v>
      </c>
      <c r="I139" t="s">
        <v>60</v>
      </c>
      <c r="J139" t="s">
        <v>211</v>
      </c>
      <c r="K139" t="s">
        <v>61</v>
      </c>
      <c r="L139">
        <v>15</v>
      </c>
      <c r="M139" t="str">
        <f t="shared" si="7"/>
        <v>0</v>
      </c>
      <c r="N139" t="str">
        <f t="shared" si="8"/>
        <v>0</v>
      </c>
      <c r="O139">
        <v>15</v>
      </c>
      <c r="P139" t="s">
        <v>62</v>
      </c>
      <c r="Q139" t="s">
        <v>77</v>
      </c>
      <c r="R139" t="s">
        <v>77</v>
      </c>
      <c r="S139" t="s">
        <v>64</v>
      </c>
      <c r="T139" t="s">
        <v>65</v>
      </c>
      <c r="U139" t="s">
        <v>66</v>
      </c>
      <c r="V139" t="s">
        <v>66</v>
      </c>
      <c r="X139" t="b">
        <v>1</v>
      </c>
      <c r="Y139" t="b">
        <v>1</v>
      </c>
      <c r="Z139" t="b">
        <v>1</v>
      </c>
      <c r="AA139">
        <v>103</v>
      </c>
      <c r="AB139">
        <v>230</v>
      </c>
      <c r="AC139" t="s">
        <v>67</v>
      </c>
      <c r="AD139" t="b">
        <v>0</v>
      </c>
      <c r="AE139" t="b">
        <v>0</v>
      </c>
      <c r="AF139" t="s">
        <v>68</v>
      </c>
      <c r="AG139" t="s">
        <v>60</v>
      </c>
      <c r="AH139" t="s">
        <v>60</v>
      </c>
      <c r="AI139" t="b">
        <v>1</v>
      </c>
      <c r="AJ139" t="s">
        <v>60</v>
      </c>
      <c r="AK139" t="s">
        <v>60</v>
      </c>
      <c r="AL139" t="s">
        <v>60</v>
      </c>
      <c r="AM139" t="s">
        <v>60</v>
      </c>
      <c r="AN139" t="s">
        <v>69</v>
      </c>
      <c r="AO139" t="s">
        <v>70</v>
      </c>
      <c r="AP139" t="b">
        <v>0</v>
      </c>
      <c r="AQ139" t="b">
        <v>0</v>
      </c>
      <c r="AR139" t="s">
        <v>71</v>
      </c>
      <c r="AS139" t="b">
        <v>0</v>
      </c>
      <c r="AT139" t="s">
        <v>60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205</v>
      </c>
      <c r="B140" t="s">
        <v>265</v>
      </c>
      <c r="C140">
        <v>1303420</v>
      </c>
      <c r="D140" t="s">
        <v>91</v>
      </c>
      <c r="E140" t="s">
        <v>91</v>
      </c>
      <c r="F140" t="s">
        <v>210</v>
      </c>
      <c r="G140" t="s">
        <v>266</v>
      </c>
      <c r="H140">
        <v>19002</v>
      </c>
      <c r="I140" t="s">
        <v>60</v>
      </c>
      <c r="J140" t="s">
        <v>211</v>
      </c>
      <c r="K140" t="s">
        <v>61</v>
      </c>
      <c r="L140">
        <v>15</v>
      </c>
      <c r="M140" t="str">
        <f t="shared" si="7"/>
        <v>0</v>
      </c>
      <c r="N140" t="str">
        <f t="shared" si="8"/>
        <v>0</v>
      </c>
      <c r="O140">
        <v>15</v>
      </c>
      <c r="P140" t="s">
        <v>86</v>
      </c>
      <c r="Q140" t="s">
        <v>77</v>
      </c>
      <c r="R140" t="s">
        <v>77</v>
      </c>
      <c r="S140" t="s">
        <v>64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67</v>
      </c>
      <c r="AD140" t="b">
        <v>0</v>
      </c>
      <c r="AE140" t="b">
        <v>0</v>
      </c>
      <c r="AF140" t="s">
        <v>68</v>
      </c>
      <c r="AG140" t="s">
        <v>60</v>
      </c>
      <c r="AH140" t="s">
        <v>60</v>
      </c>
      <c r="AI140" t="b">
        <v>1</v>
      </c>
      <c r="AJ140" t="s">
        <v>60</v>
      </c>
      <c r="AK140" t="s">
        <v>60</v>
      </c>
      <c r="AL140" t="s">
        <v>60</v>
      </c>
      <c r="AM140" t="s">
        <v>60</v>
      </c>
      <c r="AN140" t="s">
        <v>69</v>
      </c>
      <c r="AO140" t="s">
        <v>70</v>
      </c>
      <c r="AP140" t="b">
        <v>0</v>
      </c>
      <c r="AQ140" t="b">
        <v>0</v>
      </c>
      <c r="AR140" t="s">
        <v>71</v>
      </c>
      <c r="AS140" t="b">
        <v>0</v>
      </c>
      <c r="AT140" t="s">
        <v>60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205</v>
      </c>
      <c r="B141" t="s">
        <v>267</v>
      </c>
      <c r="C141">
        <v>1303430</v>
      </c>
      <c r="D141" t="s">
        <v>91</v>
      </c>
      <c r="E141" t="s">
        <v>91</v>
      </c>
      <c r="F141" t="s">
        <v>210</v>
      </c>
      <c r="G141" t="s">
        <v>128</v>
      </c>
      <c r="H141">
        <v>19002</v>
      </c>
      <c r="I141" t="s">
        <v>60</v>
      </c>
      <c r="J141" t="s">
        <v>211</v>
      </c>
      <c r="K141" t="s">
        <v>61</v>
      </c>
      <c r="L141">
        <v>15</v>
      </c>
      <c r="M141" t="str">
        <f t="shared" si="7"/>
        <v>0</v>
      </c>
      <c r="N141" t="str">
        <f t="shared" si="8"/>
        <v>0</v>
      </c>
      <c r="O141">
        <v>15</v>
      </c>
      <c r="P141" t="s">
        <v>62</v>
      </c>
      <c r="Q141" t="s">
        <v>63</v>
      </c>
      <c r="R141" t="s">
        <v>63</v>
      </c>
      <c r="S141" t="s">
        <v>64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67</v>
      </c>
      <c r="AD141" t="b">
        <v>0</v>
      </c>
      <c r="AE141" t="b">
        <v>0</v>
      </c>
      <c r="AF141" t="s">
        <v>68</v>
      </c>
      <c r="AG141" t="s">
        <v>60</v>
      </c>
      <c r="AH141" t="s">
        <v>60</v>
      </c>
      <c r="AI141" t="b">
        <v>1</v>
      </c>
      <c r="AJ141" t="s">
        <v>156</v>
      </c>
      <c r="AK141" t="s">
        <v>60</v>
      </c>
      <c r="AL141" t="s">
        <v>60</v>
      </c>
      <c r="AM141" t="s">
        <v>60</v>
      </c>
      <c r="AN141" t="s">
        <v>69</v>
      </c>
      <c r="AO141" t="s">
        <v>70</v>
      </c>
      <c r="AP141" t="b">
        <v>0</v>
      </c>
      <c r="AQ141" t="b">
        <v>0</v>
      </c>
      <c r="AR141" t="s">
        <v>71</v>
      </c>
      <c r="AS141" t="b">
        <v>0</v>
      </c>
      <c r="AT141" t="s">
        <v>60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205</v>
      </c>
      <c r="B142" t="s">
        <v>268</v>
      </c>
      <c r="C142">
        <v>1303430</v>
      </c>
      <c r="D142" t="s">
        <v>91</v>
      </c>
      <c r="E142" t="s">
        <v>91</v>
      </c>
      <c r="F142" t="s">
        <v>210</v>
      </c>
      <c r="G142" t="s">
        <v>266</v>
      </c>
      <c r="H142">
        <v>19002</v>
      </c>
      <c r="I142" t="s">
        <v>60</v>
      </c>
      <c r="J142" t="s">
        <v>211</v>
      </c>
      <c r="K142" t="s">
        <v>61</v>
      </c>
      <c r="L142">
        <v>15</v>
      </c>
      <c r="M142" t="str">
        <f t="shared" si="7"/>
        <v>0</v>
      </c>
      <c r="N142" t="str">
        <f t="shared" si="8"/>
        <v>0</v>
      </c>
      <c r="O142">
        <v>15</v>
      </c>
      <c r="P142" t="s">
        <v>86</v>
      </c>
      <c r="Q142" t="s">
        <v>63</v>
      </c>
      <c r="R142" t="s">
        <v>63</v>
      </c>
      <c r="S142" t="s">
        <v>64</v>
      </c>
      <c r="T142" t="s">
        <v>65</v>
      </c>
      <c r="U142" t="s">
        <v>66</v>
      </c>
      <c r="V142" t="s">
        <v>66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67</v>
      </c>
      <c r="AD142" t="b">
        <v>0</v>
      </c>
      <c r="AE142" t="b">
        <v>0</v>
      </c>
      <c r="AF142" t="s">
        <v>68</v>
      </c>
      <c r="AG142" t="s">
        <v>60</v>
      </c>
      <c r="AH142" t="s">
        <v>60</v>
      </c>
      <c r="AI142" t="b">
        <v>1</v>
      </c>
      <c r="AJ142" t="s">
        <v>156</v>
      </c>
      <c r="AK142" t="s">
        <v>60</v>
      </c>
      <c r="AL142" t="s">
        <v>60</v>
      </c>
      <c r="AM142" t="s">
        <v>60</v>
      </c>
      <c r="AN142" t="s">
        <v>69</v>
      </c>
      <c r="AO142" t="s">
        <v>70</v>
      </c>
      <c r="AP142" t="b">
        <v>0</v>
      </c>
      <c r="AQ142" t="b">
        <v>0</v>
      </c>
      <c r="AR142" t="s">
        <v>71</v>
      </c>
      <c r="AS142" t="b">
        <v>0</v>
      </c>
      <c r="AT142" t="s">
        <v>60</v>
      </c>
      <c r="AU142" t="s">
        <v>60</v>
      </c>
      <c r="AX142" t="s">
        <v>60</v>
      </c>
      <c r="AY142" t="s">
        <v>60</v>
      </c>
      <c r="BA142" t="b">
        <v>0</v>
      </c>
      <c r="BB142" t="s">
        <v>60</v>
      </c>
      <c r="BD142" t="s">
        <v>60</v>
      </c>
    </row>
    <row r="143" spans="1:56" x14ac:dyDescent="0.25">
      <c r="A143" t="s">
        <v>269</v>
      </c>
      <c r="B143" t="s">
        <v>270</v>
      </c>
      <c r="C143" t="str">
        <f>"0701330"</f>
        <v>0701330</v>
      </c>
      <c r="D143" t="s">
        <v>91</v>
      </c>
      <c r="E143" t="s">
        <v>91</v>
      </c>
      <c r="F143" t="s">
        <v>271</v>
      </c>
      <c r="G143">
        <v>1005</v>
      </c>
      <c r="H143" t="str">
        <f>"06006"</f>
        <v>06006</v>
      </c>
      <c r="I143" t="s">
        <v>60</v>
      </c>
      <c r="J143" s="2">
        <v>42897</v>
      </c>
      <c r="K143" t="s">
        <v>61</v>
      </c>
      <c r="L143">
        <v>30</v>
      </c>
      <c r="M143" t="str">
        <f t="shared" si="7"/>
        <v>0</v>
      </c>
      <c r="N143" t="str">
        <f t="shared" si="8"/>
        <v>0</v>
      </c>
      <c r="O143">
        <v>30</v>
      </c>
      <c r="P143" t="s">
        <v>62</v>
      </c>
      <c r="Q143" t="s">
        <v>77</v>
      </c>
      <c r="R143" t="s">
        <v>77</v>
      </c>
      <c r="S143" t="s">
        <v>64</v>
      </c>
      <c r="T143" t="s">
        <v>65</v>
      </c>
      <c r="U143" t="s">
        <v>66</v>
      </c>
      <c r="V143" t="s">
        <v>66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67</v>
      </c>
      <c r="AD143" t="b">
        <v>0</v>
      </c>
      <c r="AE143" t="b">
        <v>0</v>
      </c>
      <c r="AF143" t="s">
        <v>68</v>
      </c>
      <c r="AG143" t="s">
        <v>60</v>
      </c>
      <c r="AH143" t="s">
        <v>60</v>
      </c>
      <c r="AI143" t="b">
        <v>1</v>
      </c>
      <c r="AJ143" t="s">
        <v>60</v>
      </c>
      <c r="AK143" t="s">
        <v>60</v>
      </c>
      <c r="AL143" t="s">
        <v>60</v>
      </c>
      <c r="AM143" t="s">
        <v>60</v>
      </c>
      <c r="AN143" t="s">
        <v>69</v>
      </c>
      <c r="AO143" t="s">
        <v>70</v>
      </c>
      <c r="AP143" t="b">
        <v>0</v>
      </c>
      <c r="AQ143" t="b">
        <v>0</v>
      </c>
      <c r="AR143" t="s">
        <v>71</v>
      </c>
      <c r="AS143" t="b">
        <v>0</v>
      </c>
      <c r="AT143" t="s">
        <v>60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269</v>
      </c>
      <c r="B144" t="s">
        <v>270</v>
      </c>
      <c r="C144" t="str">
        <f>"0701330"</f>
        <v>0701330</v>
      </c>
      <c r="D144" t="s">
        <v>58</v>
      </c>
      <c r="E144" t="s">
        <v>58</v>
      </c>
      <c r="F144" t="s">
        <v>271</v>
      </c>
      <c r="G144">
        <v>1006</v>
      </c>
      <c r="H144" t="str">
        <f>"06006"</f>
        <v>06006</v>
      </c>
      <c r="I144" t="s">
        <v>60</v>
      </c>
      <c r="J144" s="2">
        <v>42897</v>
      </c>
      <c r="K144" t="s">
        <v>61</v>
      </c>
      <c r="L144">
        <v>30</v>
      </c>
      <c r="M144" t="str">
        <f t="shared" si="7"/>
        <v>0</v>
      </c>
      <c r="N144" t="str">
        <f t="shared" si="8"/>
        <v>0</v>
      </c>
      <c r="O144">
        <v>30</v>
      </c>
      <c r="P144" t="s">
        <v>62</v>
      </c>
      <c r="Q144" t="s">
        <v>77</v>
      </c>
      <c r="R144" t="s">
        <v>77</v>
      </c>
      <c r="S144" t="s">
        <v>64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67</v>
      </c>
      <c r="AD144" t="b">
        <v>0</v>
      </c>
      <c r="AE144" t="b">
        <v>0</v>
      </c>
      <c r="AF144" t="s">
        <v>68</v>
      </c>
      <c r="AG144" t="s">
        <v>60</v>
      </c>
      <c r="AH144" t="s">
        <v>60</v>
      </c>
      <c r="AI144" t="b">
        <v>1</v>
      </c>
      <c r="AJ144" t="s">
        <v>60</v>
      </c>
      <c r="AK144" t="s">
        <v>60</v>
      </c>
      <c r="AL144" t="s">
        <v>60</v>
      </c>
      <c r="AM144" t="s">
        <v>60</v>
      </c>
      <c r="AN144" t="s">
        <v>69</v>
      </c>
      <c r="AO144" t="s">
        <v>70</v>
      </c>
      <c r="AP144" t="b">
        <v>0</v>
      </c>
      <c r="AQ144" t="b">
        <v>0</v>
      </c>
      <c r="AR144" t="s">
        <v>71</v>
      </c>
      <c r="AS144" t="b">
        <v>0</v>
      </c>
      <c r="AT144" t="s">
        <v>60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269</v>
      </c>
      <c r="B145" t="s">
        <v>272</v>
      </c>
      <c r="C145" t="str">
        <f t="shared" ref="C145:C150" si="9">"0708340"</f>
        <v>0708340</v>
      </c>
      <c r="D145" t="s">
        <v>81</v>
      </c>
      <c r="E145" t="s">
        <v>81</v>
      </c>
      <c r="F145" t="s">
        <v>273</v>
      </c>
      <c r="G145">
        <v>1003</v>
      </c>
      <c r="H145" t="str">
        <f>"06009"</f>
        <v>06009</v>
      </c>
      <c r="I145" t="s">
        <v>60</v>
      </c>
      <c r="J145" s="2">
        <v>42895</v>
      </c>
      <c r="K145" t="s">
        <v>61</v>
      </c>
      <c r="L145">
        <v>35</v>
      </c>
      <c r="M145" t="str">
        <f t="shared" si="7"/>
        <v>0</v>
      </c>
      <c r="N145" t="str">
        <f t="shared" si="8"/>
        <v>0</v>
      </c>
      <c r="O145">
        <v>35</v>
      </c>
      <c r="P145" t="s">
        <v>62</v>
      </c>
      <c r="Q145" t="s">
        <v>77</v>
      </c>
      <c r="R145" t="s">
        <v>77</v>
      </c>
      <c r="S145" t="s">
        <v>64</v>
      </c>
      <c r="T145" t="s">
        <v>65</v>
      </c>
      <c r="U145" t="s">
        <v>66</v>
      </c>
      <c r="V145" t="s">
        <v>66</v>
      </c>
      <c r="X145" t="b">
        <v>1</v>
      </c>
      <c r="Y145" t="b">
        <v>1</v>
      </c>
      <c r="Z145" t="b">
        <v>1</v>
      </c>
      <c r="AA145">
        <v>103</v>
      </c>
      <c r="AB145">
        <v>235</v>
      </c>
      <c r="AC145" t="s">
        <v>67</v>
      </c>
      <c r="AD145" t="b">
        <v>0</v>
      </c>
      <c r="AE145" t="b">
        <v>0</v>
      </c>
      <c r="AF145" t="s">
        <v>68</v>
      </c>
      <c r="AG145" t="s">
        <v>60</v>
      </c>
      <c r="AH145" t="s">
        <v>60</v>
      </c>
      <c r="AI145" t="b">
        <v>1</v>
      </c>
      <c r="AJ145" t="s">
        <v>60</v>
      </c>
      <c r="AK145" t="s">
        <v>60</v>
      </c>
      <c r="AL145" t="s">
        <v>60</v>
      </c>
      <c r="AM145" t="s">
        <v>60</v>
      </c>
      <c r="AN145" t="s">
        <v>69</v>
      </c>
      <c r="AO145" t="s">
        <v>70</v>
      </c>
      <c r="AP145" t="b">
        <v>0</v>
      </c>
      <c r="AQ145" t="b">
        <v>0</v>
      </c>
      <c r="AR145" t="s">
        <v>71</v>
      </c>
      <c r="AS145" t="b">
        <v>0</v>
      </c>
      <c r="AT145" t="s">
        <v>60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269</v>
      </c>
      <c r="B146" t="s">
        <v>272</v>
      </c>
      <c r="C146" t="str">
        <f t="shared" si="9"/>
        <v>0708340</v>
      </c>
      <c r="D146" t="s">
        <v>91</v>
      </c>
      <c r="E146" t="s">
        <v>91</v>
      </c>
      <c r="F146" t="s">
        <v>273</v>
      </c>
      <c r="G146">
        <v>1004</v>
      </c>
      <c r="H146" t="str">
        <f>"06009"</f>
        <v>06009</v>
      </c>
      <c r="I146" t="s">
        <v>60</v>
      </c>
      <c r="J146" s="2">
        <v>42895</v>
      </c>
      <c r="K146" t="s">
        <v>61</v>
      </c>
      <c r="L146">
        <v>35</v>
      </c>
      <c r="M146" t="str">
        <f t="shared" si="7"/>
        <v>0</v>
      </c>
      <c r="N146" t="str">
        <f t="shared" si="8"/>
        <v>0</v>
      </c>
      <c r="O146">
        <v>35</v>
      </c>
      <c r="P146" t="s">
        <v>62</v>
      </c>
      <c r="Q146" t="s">
        <v>77</v>
      </c>
      <c r="R146" t="s">
        <v>77</v>
      </c>
      <c r="S146" t="s">
        <v>64</v>
      </c>
      <c r="T146" t="s">
        <v>65</v>
      </c>
      <c r="U146" t="s">
        <v>66</v>
      </c>
      <c r="V146" t="s">
        <v>66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67</v>
      </c>
      <c r="AD146" t="b">
        <v>0</v>
      </c>
      <c r="AE146" t="b">
        <v>0</v>
      </c>
      <c r="AF146" t="s">
        <v>68</v>
      </c>
      <c r="AG146" t="s">
        <v>60</v>
      </c>
      <c r="AH146" t="s">
        <v>60</v>
      </c>
      <c r="AI146" t="b">
        <v>1</v>
      </c>
      <c r="AJ146" t="s">
        <v>60</v>
      </c>
      <c r="AK146" t="s">
        <v>60</v>
      </c>
      <c r="AL146" t="s">
        <v>60</v>
      </c>
      <c r="AM146" t="s">
        <v>60</v>
      </c>
      <c r="AN146" t="s">
        <v>69</v>
      </c>
      <c r="AO146" t="s">
        <v>70</v>
      </c>
      <c r="AP146" t="b">
        <v>0</v>
      </c>
      <c r="AQ146" t="b">
        <v>0</v>
      </c>
      <c r="AR146" t="s">
        <v>71</v>
      </c>
      <c r="AS146" t="b">
        <v>0</v>
      </c>
      <c r="AT146" t="s">
        <v>60</v>
      </c>
      <c r="AU146" t="s">
        <v>60</v>
      </c>
      <c r="AX146" t="s">
        <v>60</v>
      </c>
      <c r="AY146" t="s">
        <v>60</v>
      </c>
      <c r="BA146" t="b">
        <v>0</v>
      </c>
      <c r="BB146" t="s">
        <v>60</v>
      </c>
      <c r="BD146" t="s">
        <v>60</v>
      </c>
    </row>
    <row r="147" spans="1:56" x14ac:dyDescent="0.25">
      <c r="A147" t="s">
        <v>269</v>
      </c>
      <c r="B147" t="s">
        <v>272</v>
      </c>
      <c r="C147" t="str">
        <f t="shared" si="9"/>
        <v>0708340</v>
      </c>
      <c r="D147" t="s">
        <v>131</v>
      </c>
      <c r="E147" t="s">
        <v>131</v>
      </c>
      <c r="G147">
        <v>1008</v>
      </c>
      <c r="H147" t="str">
        <f>"06002"</f>
        <v>06002</v>
      </c>
      <c r="I147" t="s">
        <v>60</v>
      </c>
      <c r="J147" s="2">
        <v>42888</v>
      </c>
      <c r="K147" t="s">
        <v>61</v>
      </c>
      <c r="L147">
        <v>35</v>
      </c>
      <c r="M147" t="str">
        <f t="shared" si="7"/>
        <v>0</v>
      </c>
      <c r="N147" t="str">
        <f t="shared" si="8"/>
        <v>0</v>
      </c>
      <c r="O147">
        <v>35</v>
      </c>
      <c r="P147" t="s">
        <v>62</v>
      </c>
      <c r="Q147" t="s">
        <v>77</v>
      </c>
      <c r="R147" t="s">
        <v>77</v>
      </c>
      <c r="S147" t="s">
        <v>64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67</v>
      </c>
      <c r="AD147" t="b">
        <v>0</v>
      </c>
      <c r="AE147" t="b">
        <v>0</v>
      </c>
      <c r="AF147" t="s">
        <v>68</v>
      </c>
      <c r="AG147" t="s">
        <v>60</v>
      </c>
      <c r="AH147" t="s">
        <v>60</v>
      </c>
      <c r="AI147" t="b">
        <v>1</v>
      </c>
      <c r="AJ147" t="s">
        <v>60</v>
      </c>
      <c r="AK147" t="s">
        <v>60</v>
      </c>
      <c r="AL147" t="s">
        <v>60</v>
      </c>
      <c r="AM147" t="s">
        <v>60</v>
      </c>
      <c r="AN147" t="s">
        <v>69</v>
      </c>
      <c r="AO147" t="s">
        <v>70</v>
      </c>
      <c r="AP147" t="b">
        <v>0</v>
      </c>
      <c r="AQ147" t="b">
        <v>0</v>
      </c>
      <c r="AR147" t="s">
        <v>71</v>
      </c>
      <c r="AS147" t="b">
        <v>0</v>
      </c>
      <c r="AT147" t="s">
        <v>60</v>
      </c>
      <c r="AU147" t="s">
        <v>60</v>
      </c>
      <c r="AX147" t="s">
        <v>60</v>
      </c>
      <c r="AY147" t="s">
        <v>60</v>
      </c>
      <c r="BA147" t="b">
        <v>0</v>
      </c>
      <c r="BB147" t="s">
        <v>60</v>
      </c>
      <c r="BD147" t="s">
        <v>60</v>
      </c>
    </row>
    <row r="148" spans="1:56" x14ac:dyDescent="0.25">
      <c r="A148" t="s">
        <v>269</v>
      </c>
      <c r="B148" t="s">
        <v>272</v>
      </c>
      <c r="C148" t="str">
        <f t="shared" si="9"/>
        <v>0708340</v>
      </c>
      <c r="D148" t="s">
        <v>74</v>
      </c>
      <c r="E148" t="s">
        <v>74</v>
      </c>
      <c r="G148">
        <v>1009</v>
      </c>
      <c r="H148" t="str">
        <f>"06002"</f>
        <v>06002</v>
      </c>
      <c r="I148" t="s">
        <v>60</v>
      </c>
      <c r="J148" s="2">
        <v>42888</v>
      </c>
      <c r="K148" t="s">
        <v>61</v>
      </c>
      <c r="L148">
        <v>35</v>
      </c>
      <c r="M148" t="str">
        <f t="shared" si="7"/>
        <v>0</v>
      </c>
      <c r="N148" t="str">
        <f t="shared" si="8"/>
        <v>0</v>
      </c>
      <c r="O148">
        <v>35</v>
      </c>
      <c r="P148" t="s">
        <v>62</v>
      </c>
      <c r="Q148" t="s">
        <v>77</v>
      </c>
      <c r="R148" t="s">
        <v>77</v>
      </c>
      <c r="S148" t="s">
        <v>64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235</v>
      </c>
      <c r="AC148" t="s">
        <v>67</v>
      </c>
      <c r="AD148" t="b">
        <v>0</v>
      </c>
      <c r="AE148" t="b">
        <v>0</v>
      </c>
      <c r="AF148" t="s">
        <v>68</v>
      </c>
      <c r="AG148" t="s">
        <v>60</v>
      </c>
      <c r="AH148" t="s">
        <v>60</v>
      </c>
      <c r="AI148" t="b">
        <v>1</v>
      </c>
      <c r="AJ148" t="s">
        <v>60</v>
      </c>
      <c r="AK148" t="s">
        <v>60</v>
      </c>
      <c r="AL148" t="s">
        <v>60</v>
      </c>
      <c r="AM148" t="s">
        <v>60</v>
      </c>
      <c r="AN148" t="s">
        <v>69</v>
      </c>
      <c r="AO148" t="s">
        <v>70</v>
      </c>
      <c r="AP148" t="b">
        <v>0</v>
      </c>
      <c r="AQ148" t="b">
        <v>0</v>
      </c>
      <c r="AR148" t="s">
        <v>71</v>
      </c>
      <c r="AS148" t="b">
        <v>0</v>
      </c>
      <c r="AT148" t="s">
        <v>60</v>
      </c>
      <c r="AU148" t="s">
        <v>60</v>
      </c>
      <c r="AX148" t="s">
        <v>60</v>
      </c>
      <c r="AY148" t="s">
        <v>60</v>
      </c>
      <c r="BA148" t="b">
        <v>0</v>
      </c>
      <c r="BB148" t="s">
        <v>60</v>
      </c>
      <c r="BD148" t="s">
        <v>60</v>
      </c>
    </row>
    <row r="149" spans="1:56" x14ac:dyDescent="0.25">
      <c r="A149" t="s">
        <v>269</v>
      </c>
      <c r="B149" t="s">
        <v>272</v>
      </c>
      <c r="C149" t="str">
        <f t="shared" si="9"/>
        <v>0708340</v>
      </c>
      <c r="D149" t="s">
        <v>87</v>
      </c>
      <c r="E149" t="s">
        <v>87</v>
      </c>
      <c r="G149">
        <v>1012</v>
      </c>
      <c r="H149" t="str">
        <f>"06002"</f>
        <v>06002</v>
      </c>
      <c r="I149" t="s">
        <v>60</v>
      </c>
      <c r="J149" s="2">
        <v>42888</v>
      </c>
      <c r="K149" t="s">
        <v>61</v>
      </c>
      <c r="L149">
        <v>35</v>
      </c>
      <c r="M149" t="str">
        <f t="shared" si="7"/>
        <v>0</v>
      </c>
      <c r="N149" t="str">
        <f t="shared" si="8"/>
        <v>0</v>
      </c>
      <c r="O149">
        <v>35</v>
      </c>
      <c r="P149" t="s">
        <v>62</v>
      </c>
      <c r="Q149" t="s">
        <v>77</v>
      </c>
      <c r="R149" t="s">
        <v>77</v>
      </c>
      <c r="S149" t="s">
        <v>64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235</v>
      </c>
      <c r="AC149" t="s">
        <v>67</v>
      </c>
      <c r="AD149" t="b">
        <v>0</v>
      </c>
      <c r="AE149" t="b">
        <v>0</v>
      </c>
      <c r="AF149" t="s">
        <v>68</v>
      </c>
      <c r="AG149" t="s">
        <v>60</v>
      </c>
      <c r="AH149" t="s">
        <v>60</v>
      </c>
      <c r="AI149" t="b">
        <v>1</v>
      </c>
      <c r="AJ149" t="s">
        <v>60</v>
      </c>
      <c r="AK149" t="s">
        <v>60</v>
      </c>
      <c r="AL149" t="s">
        <v>60</v>
      </c>
      <c r="AM149" t="s">
        <v>60</v>
      </c>
      <c r="AN149" t="s">
        <v>69</v>
      </c>
      <c r="AO149" t="s">
        <v>70</v>
      </c>
      <c r="AP149" t="b">
        <v>0</v>
      </c>
      <c r="AQ149" t="b">
        <v>0</v>
      </c>
      <c r="AR149" t="s">
        <v>71</v>
      </c>
      <c r="AS149" t="b">
        <v>0</v>
      </c>
      <c r="AT149" t="s">
        <v>60</v>
      </c>
      <c r="AU149" t="s">
        <v>60</v>
      </c>
      <c r="AX149" t="s">
        <v>60</v>
      </c>
      <c r="AY149" t="s">
        <v>60</v>
      </c>
      <c r="BA149" t="b">
        <v>0</v>
      </c>
      <c r="BB149" t="s">
        <v>60</v>
      </c>
      <c r="BD149" t="s">
        <v>60</v>
      </c>
    </row>
    <row r="150" spans="1:56" x14ac:dyDescent="0.25">
      <c r="A150" t="s">
        <v>269</v>
      </c>
      <c r="B150" t="s">
        <v>274</v>
      </c>
      <c r="C150" t="str">
        <f t="shared" si="9"/>
        <v>0708340</v>
      </c>
      <c r="D150" t="s">
        <v>89</v>
      </c>
      <c r="E150" t="s">
        <v>89</v>
      </c>
      <c r="G150" t="s">
        <v>275</v>
      </c>
      <c r="H150" t="str">
        <f>"06002"</f>
        <v>06002</v>
      </c>
      <c r="I150" t="s">
        <v>60</v>
      </c>
      <c r="J150" s="2">
        <v>42888</v>
      </c>
      <c r="K150" t="s">
        <v>61</v>
      </c>
      <c r="L150">
        <v>30</v>
      </c>
      <c r="M150" t="str">
        <f t="shared" si="7"/>
        <v>0</v>
      </c>
      <c r="N150" t="str">
        <f t="shared" si="8"/>
        <v>0</v>
      </c>
      <c r="O150">
        <v>30</v>
      </c>
      <c r="P150" t="s">
        <v>62</v>
      </c>
      <c r="Q150" t="s">
        <v>77</v>
      </c>
      <c r="R150" t="s">
        <v>77</v>
      </c>
      <c r="S150" t="s">
        <v>64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67</v>
      </c>
      <c r="AD150" t="b">
        <v>0</v>
      </c>
      <c r="AE150" t="b">
        <v>0</v>
      </c>
      <c r="AF150" t="s">
        <v>68</v>
      </c>
      <c r="AG150" t="s">
        <v>60</v>
      </c>
      <c r="AH150" t="s">
        <v>60</v>
      </c>
      <c r="AI150" t="b">
        <v>1</v>
      </c>
      <c r="AJ150" t="s">
        <v>60</v>
      </c>
      <c r="AK150" t="s">
        <v>60</v>
      </c>
      <c r="AL150" t="s">
        <v>60</v>
      </c>
      <c r="AM150" t="s">
        <v>60</v>
      </c>
      <c r="AN150" t="s">
        <v>69</v>
      </c>
      <c r="AO150" t="s">
        <v>70</v>
      </c>
      <c r="AP150" t="b">
        <v>0</v>
      </c>
      <c r="AQ150" t="b">
        <v>0</v>
      </c>
      <c r="AR150" t="s">
        <v>71</v>
      </c>
      <c r="AS150" t="b">
        <v>0</v>
      </c>
      <c r="AT150" t="s">
        <v>60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269</v>
      </c>
      <c r="B151" t="s">
        <v>276</v>
      </c>
      <c r="C151" t="str">
        <f t="shared" ref="C151:C156" si="10">"0708350"</f>
        <v>0708350</v>
      </c>
      <c r="D151" t="s">
        <v>81</v>
      </c>
      <c r="E151" t="s">
        <v>81</v>
      </c>
      <c r="F151" t="s">
        <v>277</v>
      </c>
      <c r="G151">
        <v>1005</v>
      </c>
      <c r="H151" t="str">
        <f>"06006"</f>
        <v>06006</v>
      </c>
      <c r="I151" t="s">
        <v>60</v>
      </c>
      <c r="J151" s="2">
        <v>42892</v>
      </c>
      <c r="K151" t="s">
        <v>61</v>
      </c>
      <c r="L151">
        <v>30</v>
      </c>
      <c r="M151" t="str">
        <f t="shared" si="7"/>
        <v>0</v>
      </c>
      <c r="N151" t="str">
        <f t="shared" si="8"/>
        <v>0</v>
      </c>
      <c r="O151">
        <v>30</v>
      </c>
      <c r="P151" t="s">
        <v>62</v>
      </c>
      <c r="Q151" t="s">
        <v>77</v>
      </c>
      <c r="R151" t="s">
        <v>77</v>
      </c>
      <c r="S151" t="s">
        <v>64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235</v>
      </c>
      <c r="AC151" t="s">
        <v>67</v>
      </c>
      <c r="AD151" t="b">
        <v>0</v>
      </c>
      <c r="AE151" t="b">
        <v>0</v>
      </c>
      <c r="AF151" t="s">
        <v>68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69</v>
      </c>
      <c r="AO151" t="s">
        <v>70</v>
      </c>
      <c r="AP151" t="b">
        <v>0</v>
      </c>
      <c r="AQ151" t="b">
        <v>0</v>
      </c>
      <c r="AR151" t="s">
        <v>71</v>
      </c>
      <c r="AS151" t="b">
        <v>0</v>
      </c>
      <c r="AT151" t="s">
        <v>60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269</v>
      </c>
      <c r="B152" t="s">
        <v>276</v>
      </c>
      <c r="C152" t="str">
        <f t="shared" si="10"/>
        <v>0708350</v>
      </c>
      <c r="D152" t="s">
        <v>91</v>
      </c>
      <c r="E152" t="s">
        <v>91</v>
      </c>
      <c r="F152" t="s">
        <v>277</v>
      </c>
      <c r="G152">
        <v>1007</v>
      </c>
      <c r="H152" t="str">
        <f>"06006"</f>
        <v>06006</v>
      </c>
      <c r="I152" t="s">
        <v>60</v>
      </c>
      <c r="J152" s="2">
        <v>42892</v>
      </c>
      <c r="K152" t="s">
        <v>61</v>
      </c>
      <c r="L152">
        <v>30</v>
      </c>
      <c r="M152" t="str">
        <f t="shared" si="7"/>
        <v>0</v>
      </c>
      <c r="N152" t="str">
        <f t="shared" si="8"/>
        <v>0</v>
      </c>
      <c r="O152">
        <v>30</v>
      </c>
      <c r="P152" t="s">
        <v>62</v>
      </c>
      <c r="Q152" t="s">
        <v>77</v>
      </c>
      <c r="R152" t="s">
        <v>77</v>
      </c>
      <c r="S152" t="s">
        <v>64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67</v>
      </c>
      <c r="AD152" t="b">
        <v>0</v>
      </c>
      <c r="AE152" t="b">
        <v>0</v>
      </c>
      <c r="AF152" t="s">
        <v>68</v>
      </c>
      <c r="AG152" t="s">
        <v>60</v>
      </c>
      <c r="AH152" t="s">
        <v>60</v>
      </c>
      <c r="AI152" t="b">
        <v>1</v>
      </c>
      <c r="AJ152" t="s">
        <v>60</v>
      </c>
      <c r="AK152" t="s">
        <v>60</v>
      </c>
      <c r="AL152" t="s">
        <v>60</v>
      </c>
      <c r="AM152" t="s">
        <v>60</v>
      </c>
      <c r="AN152" t="s">
        <v>69</v>
      </c>
      <c r="AO152" t="s">
        <v>70</v>
      </c>
      <c r="AP152" t="b">
        <v>0</v>
      </c>
      <c r="AQ152" t="b">
        <v>0</v>
      </c>
      <c r="AR152" t="s">
        <v>71</v>
      </c>
      <c r="AS152" t="b">
        <v>0</v>
      </c>
      <c r="AT152" t="s">
        <v>60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269</v>
      </c>
      <c r="B153" t="s">
        <v>276</v>
      </c>
      <c r="C153" t="str">
        <f t="shared" si="10"/>
        <v>0708350</v>
      </c>
      <c r="D153" t="s">
        <v>131</v>
      </c>
      <c r="E153" t="s">
        <v>131</v>
      </c>
      <c r="F153" t="s">
        <v>277</v>
      </c>
      <c r="G153">
        <v>1008</v>
      </c>
      <c r="H153" t="str">
        <f>"06006"</f>
        <v>06006</v>
      </c>
      <c r="I153" t="s">
        <v>60</v>
      </c>
      <c r="J153" s="2">
        <v>42892</v>
      </c>
      <c r="K153" t="s">
        <v>61</v>
      </c>
      <c r="L153">
        <v>30</v>
      </c>
      <c r="M153" t="str">
        <f t="shared" si="7"/>
        <v>0</v>
      </c>
      <c r="N153" t="str">
        <f t="shared" si="8"/>
        <v>0</v>
      </c>
      <c r="O153">
        <v>30</v>
      </c>
      <c r="P153" t="s">
        <v>62</v>
      </c>
      <c r="Q153" t="s">
        <v>77</v>
      </c>
      <c r="R153" t="s">
        <v>77</v>
      </c>
      <c r="S153" t="s">
        <v>64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67</v>
      </c>
      <c r="AD153" t="b">
        <v>0</v>
      </c>
      <c r="AE153" t="b">
        <v>0</v>
      </c>
      <c r="AF153" t="s">
        <v>68</v>
      </c>
      <c r="AG153" t="s">
        <v>60</v>
      </c>
      <c r="AH153" t="s">
        <v>60</v>
      </c>
      <c r="AI153" t="b">
        <v>1</v>
      </c>
      <c r="AJ153" t="s">
        <v>60</v>
      </c>
      <c r="AK153" t="s">
        <v>60</v>
      </c>
      <c r="AL153" t="s">
        <v>60</v>
      </c>
      <c r="AM153" t="s">
        <v>60</v>
      </c>
      <c r="AN153" t="s">
        <v>69</v>
      </c>
      <c r="AO153" t="s">
        <v>70</v>
      </c>
      <c r="AP153" t="b">
        <v>0</v>
      </c>
      <c r="AQ153" t="b">
        <v>0</v>
      </c>
      <c r="AR153" t="s">
        <v>71</v>
      </c>
      <c r="AS153" t="b">
        <v>0</v>
      </c>
      <c r="AT153" t="s">
        <v>60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269</v>
      </c>
      <c r="B154" t="s">
        <v>276</v>
      </c>
      <c r="C154" t="str">
        <f t="shared" si="10"/>
        <v>0708350</v>
      </c>
      <c r="D154" t="s">
        <v>87</v>
      </c>
      <c r="E154" t="s">
        <v>87</v>
      </c>
      <c r="F154" t="s">
        <v>273</v>
      </c>
      <c r="G154">
        <v>1011</v>
      </c>
      <c r="H154" t="str">
        <f>"06009"</f>
        <v>06009</v>
      </c>
      <c r="I154" t="s">
        <v>60</v>
      </c>
      <c r="J154" s="2">
        <v>42895</v>
      </c>
      <c r="K154" t="s">
        <v>61</v>
      </c>
      <c r="L154">
        <v>31</v>
      </c>
      <c r="M154" t="str">
        <f t="shared" ref="M154:M185" si="11">"0"</f>
        <v>0</v>
      </c>
      <c r="N154" t="str">
        <f t="shared" si="8"/>
        <v>0</v>
      </c>
      <c r="O154">
        <v>31</v>
      </c>
      <c r="P154" t="s">
        <v>62</v>
      </c>
      <c r="Q154" t="s">
        <v>77</v>
      </c>
      <c r="R154" t="s">
        <v>77</v>
      </c>
      <c r="S154" t="s">
        <v>64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235</v>
      </c>
      <c r="AC154" t="s">
        <v>67</v>
      </c>
      <c r="AD154" t="b">
        <v>0</v>
      </c>
      <c r="AE154" t="b">
        <v>0</v>
      </c>
      <c r="AF154" t="s">
        <v>68</v>
      </c>
      <c r="AG154" t="s">
        <v>60</v>
      </c>
      <c r="AH154" t="s">
        <v>60</v>
      </c>
      <c r="AI154" t="b">
        <v>1</v>
      </c>
      <c r="AJ154" t="s">
        <v>60</v>
      </c>
      <c r="AK154" t="s">
        <v>60</v>
      </c>
      <c r="AL154" t="s">
        <v>60</v>
      </c>
      <c r="AM154" t="s">
        <v>60</v>
      </c>
      <c r="AN154" t="s">
        <v>69</v>
      </c>
      <c r="AO154" t="s">
        <v>70</v>
      </c>
      <c r="AP154" t="b">
        <v>0</v>
      </c>
      <c r="AQ154" t="b">
        <v>0</v>
      </c>
      <c r="AR154" t="s">
        <v>71</v>
      </c>
      <c r="AS154" t="b">
        <v>0</v>
      </c>
      <c r="AT154" t="s">
        <v>60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269</v>
      </c>
      <c r="B155" t="s">
        <v>276</v>
      </c>
      <c r="C155" t="str">
        <f t="shared" si="10"/>
        <v>0708350</v>
      </c>
      <c r="D155" t="s">
        <v>74</v>
      </c>
      <c r="E155" t="s">
        <v>74</v>
      </c>
      <c r="F155" t="s">
        <v>273</v>
      </c>
      <c r="G155">
        <v>1012</v>
      </c>
      <c r="H155" t="str">
        <f>"06009"</f>
        <v>06009</v>
      </c>
      <c r="I155" t="s">
        <v>60</v>
      </c>
      <c r="J155" s="2">
        <v>42895</v>
      </c>
      <c r="K155" t="s">
        <v>61</v>
      </c>
      <c r="L155">
        <v>30</v>
      </c>
      <c r="M155" t="str">
        <f t="shared" si="11"/>
        <v>0</v>
      </c>
      <c r="N155" t="str">
        <f t="shared" si="8"/>
        <v>0</v>
      </c>
      <c r="O155">
        <v>30</v>
      </c>
      <c r="P155" t="s">
        <v>62</v>
      </c>
      <c r="Q155" t="s">
        <v>77</v>
      </c>
      <c r="R155" t="s">
        <v>77</v>
      </c>
      <c r="S155" t="s">
        <v>64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235</v>
      </c>
      <c r="AC155" t="s">
        <v>67</v>
      </c>
      <c r="AD155" t="b">
        <v>0</v>
      </c>
      <c r="AE155" t="b">
        <v>0</v>
      </c>
      <c r="AF155" t="s">
        <v>68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69</v>
      </c>
      <c r="AO155" t="s">
        <v>70</v>
      </c>
      <c r="AP155" t="b">
        <v>0</v>
      </c>
      <c r="AQ155" t="b">
        <v>0</v>
      </c>
      <c r="AR155" t="s">
        <v>71</v>
      </c>
      <c r="AS155" t="b">
        <v>0</v>
      </c>
      <c r="AT155" t="s">
        <v>60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269</v>
      </c>
      <c r="B156" t="s">
        <v>278</v>
      </c>
      <c r="C156" t="str">
        <f t="shared" si="10"/>
        <v>0708350</v>
      </c>
      <c r="D156" t="s">
        <v>81</v>
      </c>
      <c r="E156" t="s">
        <v>81</v>
      </c>
      <c r="G156" t="s">
        <v>279</v>
      </c>
      <c r="H156" t="str">
        <f>"06002"</f>
        <v>06002</v>
      </c>
      <c r="I156" t="s">
        <v>60</v>
      </c>
      <c r="J156" s="2">
        <v>42888</v>
      </c>
      <c r="K156" t="s">
        <v>61</v>
      </c>
      <c r="L156">
        <v>32</v>
      </c>
      <c r="M156" t="str">
        <f t="shared" si="11"/>
        <v>0</v>
      </c>
      <c r="N156" t="str">
        <f t="shared" si="8"/>
        <v>0</v>
      </c>
      <c r="O156">
        <v>32</v>
      </c>
      <c r="P156" t="s">
        <v>62</v>
      </c>
      <c r="Q156" t="s">
        <v>77</v>
      </c>
      <c r="R156" t="s">
        <v>77</v>
      </c>
      <c r="S156" t="s">
        <v>64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235</v>
      </c>
      <c r="AC156" t="s">
        <v>67</v>
      </c>
      <c r="AD156" t="b">
        <v>0</v>
      </c>
      <c r="AE156" t="b">
        <v>0</v>
      </c>
      <c r="AF156" t="s">
        <v>68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69</v>
      </c>
      <c r="AO156" t="s">
        <v>70</v>
      </c>
      <c r="AP156" t="b">
        <v>0</v>
      </c>
      <c r="AQ156" t="b">
        <v>0</v>
      </c>
      <c r="AR156" t="s">
        <v>71</v>
      </c>
      <c r="AS156" t="b">
        <v>0</v>
      </c>
      <c r="AT156" t="s">
        <v>60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269</v>
      </c>
      <c r="B157" t="s">
        <v>280</v>
      </c>
      <c r="C157" t="str">
        <f>"0708360"</f>
        <v>0708360</v>
      </c>
      <c r="D157" t="s">
        <v>74</v>
      </c>
      <c r="E157" t="s">
        <v>74</v>
      </c>
      <c r="F157" t="s">
        <v>277</v>
      </c>
      <c r="G157">
        <v>1005</v>
      </c>
      <c r="H157" t="str">
        <f>"06006"</f>
        <v>06006</v>
      </c>
      <c r="I157" t="s">
        <v>60</v>
      </c>
      <c r="J157" s="2">
        <v>42892</v>
      </c>
      <c r="K157" t="s">
        <v>61</v>
      </c>
      <c r="L157">
        <v>35</v>
      </c>
      <c r="M157" t="str">
        <f t="shared" si="11"/>
        <v>0</v>
      </c>
      <c r="N157" t="str">
        <f t="shared" si="8"/>
        <v>0</v>
      </c>
      <c r="O157">
        <v>35</v>
      </c>
      <c r="P157" t="s">
        <v>62</v>
      </c>
      <c r="Q157" t="s">
        <v>63</v>
      </c>
      <c r="R157" t="s">
        <v>63</v>
      </c>
      <c r="S157" t="s">
        <v>64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235</v>
      </c>
      <c r="AC157" t="s">
        <v>67</v>
      </c>
      <c r="AD157" t="b">
        <v>0</v>
      </c>
      <c r="AE157" t="b">
        <v>0</v>
      </c>
      <c r="AF157" t="s">
        <v>68</v>
      </c>
      <c r="AG157" t="s">
        <v>60</v>
      </c>
      <c r="AH157" t="s">
        <v>60</v>
      </c>
      <c r="AI157" t="b">
        <v>1</v>
      </c>
      <c r="AJ157" t="s">
        <v>156</v>
      </c>
      <c r="AK157" t="s">
        <v>60</v>
      </c>
      <c r="AL157" t="s">
        <v>60</v>
      </c>
      <c r="AM157" t="s">
        <v>60</v>
      </c>
      <c r="AN157" t="s">
        <v>69</v>
      </c>
      <c r="AO157" t="s">
        <v>70</v>
      </c>
      <c r="AP157" t="b">
        <v>0</v>
      </c>
      <c r="AQ157" t="b">
        <v>0</v>
      </c>
      <c r="AR157" t="s">
        <v>71</v>
      </c>
      <c r="AS157" t="b">
        <v>0</v>
      </c>
      <c r="AT157" t="s">
        <v>60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269</v>
      </c>
      <c r="B158" t="s">
        <v>280</v>
      </c>
      <c r="C158" t="str">
        <f>"0708360"</f>
        <v>0708360</v>
      </c>
      <c r="D158" t="s">
        <v>87</v>
      </c>
      <c r="E158" t="s">
        <v>87</v>
      </c>
      <c r="F158" t="s">
        <v>277</v>
      </c>
      <c r="G158">
        <v>1006</v>
      </c>
      <c r="H158" t="str">
        <f>"06006"</f>
        <v>06006</v>
      </c>
      <c r="I158" t="s">
        <v>60</v>
      </c>
      <c r="J158" s="2">
        <v>42892</v>
      </c>
      <c r="K158" t="s">
        <v>61</v>
      </c>
      <c r="L158">
        <v>35</v>
      </c>
      <c r="M158" t="str">
        <f t="shared" si="11"/>
        <v>0</v>
      </c>
      <c r="N158" t="str">
        <f t="shared" si="8"/>
        <v>0</v>
      </c>
      <c r="O158">
        <v>35</v>
      </c>
      <c r="P158" t="s">
        <v>62</v>
      </c>
      <c r="Q158" t="s">
        <v>63</v>
      </c>
      <c r="R158" t="s">
        <v>63</v>
      </c>
      <c r="S158" t="s">
        <v>64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235</v>
      </c>
      <c r="AC158" t="s">
        <v>67</v>
      </c>
      <c r="AD158" t="b">
        <v>0</v>
      </c>
      <c r="AE158" t="b">
        <v>0</v>
      </c>
      <c r="AF158" t="s">
        <v>68</v>
      </c>
      <c r="AG158" t="s">
        <v>60</v>
      </c>
      <c r="AH158" t="s">
        <v>60</v>
      </c>
      <c r="AI158" t="b">
        <v>1</v>
      </c>
      <c r="AJ158" t="s">
        <v>156</v>
      </c>
      <c r="AK158" t="s">
        <v>60</v>
      </c>
      <c r="AL158" t="s">
        <v>60</v>
      </c>
      <c r="AM158" t="s">
        <v>60</v>
      </c>
      <c r="AN158" t="s">
        <v>69</v>
      </c>
      <c r="AO158" t="s">
        <v>70</v>
      </c>
      <c r="AP158" t="b">
        <v>0</v>
      </c>
      <c r="AQ158" t="b">
        <v>0</v>
      </c>
      <c r="AR158" t="s">
        <v>71</v>
      </c>
      <c r="AS158" t="b">
        <v>0</v>
      </c>
      <c r="AT158" t="s">
        <v>60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269</v>
      </c>
      <c r="B159" t="s">
        <v>281</v>
      </c>
      <c r="C159" t="str">
        <f>"0708360"</f>
        <v>0708360</v>
      </c>
      <c r="D159" t="s">
        <v>91</v>
      </c>
      <c r="E159" t="s">
        <v>91</v>
      </c>
      <c r="G159" t="s">
        <v>266</v>
      </c>
      <c r="H159" t="str">
        <f>"06002"</f>
        <v>06002</v>
      </c>
      <c r="I159" t="s">
        <v>60</v>
      </c>
      <c r="J159" s="2">
        <v>42888</v>
      </c>
      <c r="K159" t="s">
        <v>61</v>
      </c>
      <c r="L159">
        <v>35</v>
      </c>
      <c r="M159" t="str">
        <f t="shared" si="11"/>
        <v>0</v>
      </c>
      <c r="N159" t="str">
        <f t="shared" si="8"/>
        <v>0</v>
      </c>
      <c r="O159">
        <v>35</v>
      </c>
      <c r="P159" t="s">
        <v>62</v>
      </c>
      <c r="Q159" t="s">
        <v>63</v>
      </c>
      <c r="R159" t="s">
        <v>63</v>
      </c>
      <c r="S159" t="s">
        <v>64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67</v>
      </c>
      <c r="AD159" t="b">
        <v>0</v>
      </c>
      <c r="AE159" t="b">
        <v>0</v>
      </c>
      <c r="AF159" t="s">
        <v>68</v>
      </c>
      <c r="AG159" t="s">
        <v>60</v>
      </c>
      <c r="AH159" t="s">
        <v>60</v>
      </c>
      <c r="AI159" t="b">
        <v>1</v>
      </c>
      <c r="AJ159" t="s">
        <v>156</v>
      </c>
      <c r="AK159" t="s">
        <v>60</v>
      </c>
      <c r="AL159" t="s">
        <v>60</v>
      </c>
      <c r="AM159" t="s">
        <v>60</v>
      </c>
      <c r="AN159" t="s">
        <v>69</v>
      </c>
      <c r="AO159" t="s">
        <v>70</v>
      </c>
      <c r="AP159" t="b">
        <v>0</v>
      </c>
      <c r="AQ159" t="b">
        <v>0</v>
      </c>
      <c r="AR159" t="s">
        <v>71</v>
      </c>
      <c r="AS159" t="b">
        <v>0</v>
      </c>
      <c r="AT159" t="s">
        <v>60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269</v>
      </c>
      <c r="B160" t="s">
        <v>282</v>
      </c>
      <c r="C160" t="str">
        <f>"0708370"</f>
        <v>0708370</v>
      </c>
      <c r="D160" t="s">
        <v>131</v>
      </c>
      <c r="E160" t="s">
        <v>131</v>
      </c>
      <c r="F160" t="s">
        <v>271</v>
      </c>
      <c r="G160">
        <v>1003</v>
      </c>
      <c r="H160" t="str">
        <f>"06011"</f>
        <v>06011</v>
      </c>
      <c r="I160" t="s">
        <v>60</v>
      </c>
      <c r="J160" s="2">
        <v>42897</v>
      </c>
      <c r="K160" t="s">
        <v>61</v>
      </c>
      <c r="L160">
        <v>33</v>
      </c>
      <c r="M160" t="str">
        <f t="shared" si="11"/>
        <v>0</v>
      </c>
      <c r="N160" t="str">
        <f t="shared" si="8"/>
        <v>0</v>
      </c>
      <c r="O160">
        <v>33</v>
      </c>
      <c r="P160" t="s">
        <v>62</v>
      </c>
      <c r="Q160" t="s">
        <v>63</v>
      </c>
      <c r="R160" t="s">
        <v>63</v>
      </c>
      <c r="S160" t="s">
        <v>64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67</v>
      </c>
      <c r="AD160" t="b">
        <v>0</v>
      </c>
      <c r="AE160" t="b">
        <v>0</v>
      </c>
      <c r="AF160" t="s">
        <v>68</v>
      </c>
      <c r="AG160" t="s">
        <v>60</v>
      </c>
      <c r="AH160" t="s">
        <v>60</v>
      </c>
      <c r="AI160" t="b">
        <v>1</v>
      </c>
      <c r="AJ160" t="s">
        <v>156</v>
      </c>
      <c r="AK160" t="s">
        <v>60</v>
      </c>
      <c r="AL160" t="s">
        <v>60</v>
      </c>
      <c r="AM160" t="s">
        <v>60</v>
      </c>
      <c r="AN160" t="s">
        <v>69</v>
      </c>
      <c r="AO160" t="s">
        <v>70</v>
      </c>
      <c r="AP160" t="b">
        <v>0</v>
      </c>
      <c r="AQ160" t="b">
        <v>0</v>
      </c>
      <c r="AR160" t="s">
        <v>71</v>
      </c>
      <c r="AS160" t="b">
        <v>0</v>
      </c>
      <c r="AT160" t="s">
        <v>60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269</v>
      </c>
      <c r="B161" t="s">
        <v>283</v>
      </c>
      <c r="C161" t="str">
        <f>"0708380"</f>
        <v>0708380</v>
      </c>
      <c r="D161" t="s">
        <v>74</v>
      </c>
      <c r="E161" t="s">
        <v>74</v>
      </c>
      <c r="F161" t="s">
        <v>271</v>
      </c>
      <c r="G161">
        <v>1003</v>
      </c>
      <c r="H161" t="str">
        <f>"06011"</f>
        <v>06011</v>
      </c>
      <c r="I161" t="s">
        <v>60</v>
      </c>
      <c r="J161" s="2">
        <v>42897</v>
      </c>
      <c r="K161" t="s">
        <v>61</v>
      </c>
      <c r="L161">
        <v>35</v>
      </c>
      <c r="M161" t="str">
        <f t="shared" si="11"/>
        <v>0</v>
      </c>
      <c r="N161" t="str">
        <f t="shared" si="8"/>
        <v>0</v>
      </c>
      <c r="O161">
        <v>35</v>
      </c>
      <c r="P161" t="s">
        <v>62</v>
      </c>
      <c r="Q161" t="s">
        <v>63</v>
      </c>
      <c r="R161" t="s">
        <v>63</v>
      </c>
      <c r="S161" t="s">
        <v>64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103</v>
      </c>
      <c r="AB161">
        <v>235</v>
      </c>
      <c r="AC161" t="s">
        <v>67</v>
      </c>
      <c r="AD161" t="b">
        <v>0</v>
      </c>
      <c r="AE161" t="b">
        <v>0</v>
      </c>
      <c r="AF161" t="s">
        <v>68</v>
      </c>
      <c r="AG161" t="s">
        <v>60</v>
      </c>
      <c r="AH161" t="s">
        <v>60</v>
      </c>
      <c r="AI161" t="b">
        <v>1</v>
      </c>
      <c r="AJ161" t="s">
        <v>156</v>
      </c>
      <c r="AK161" t="s">
        <v>60</v>
      </c>
      <c r="AL161" t="s">
        <v>60</v>
      </c>
      <c r="AM161" t="s">
        <v>60</v>
      </c>
      <c r="AN161" t="s">
        <v>69</v>
      </c>
      <c r="AO161" t="s">
        <v>70</v>
      </c>
      <c r="AP161" t="b">
        <v>0</v>
      </c>
      <c r="AQ161" t="b">
        <v>0</v>
      </c>
      <c r="AR161" t="s">
        <v>71</v>
      </c>
      <c r="AS161" t="b">
        <v>0</v>
      </c>
      <c r="AT161" t="s">
        <v>60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284</v>
      </c>
      <c r="B162" t="s">
        <v>285</v>
      </c>
      <c r="C162">
        <v>1200700</v>
      </c>
      <c r="D162" t="s">
        <v>89</v>
      </c>
      <c r="E162" t="s">
        <v>89</v>
      </c>
      <c r="F162" t="s">
        <v>286</v>
      </c>
      <c r="G162">
        <v>1002</v>
      </c>
      <c r="H162" t="str">
        <f>"09053"</f>
        <v>09053</v>
      </c>
      <c r="I162" t="s">
        <v>60</v>
      </c>
      <c r="J162" s="1">
        <v>19603</v>
      </c>
      <c r="K162" t="s">
        <v>61</v>
      </c>
      <c r="L162">
        <v>25</v>
      </c>
      <c r="M162" t="str">
        <f t="shared" si="11"/>
        <v>0</v>
      </c>
      <c r="N162" t="str">
        <f t="shared" si="8"/>
        <v>0</v>
      </c>
      <c r="O162">
        <v>25</v>
      </c>
      <c r="P162" t="s">
        <v>62</v>
      </c>
      <c r="Q162" t="s">
        <v>77</v>
      </c>
      <c r="R162" t="s">
        <v>77</v>
      </c>
      <c r="S162" t="s">
        <v>64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67</v>
      </c>
      <c r="AD162" t="b">
        <v>0</v>
      </c>
      <c r="AE162" t="b">
        <v>0</v>
      </c>
      <c r="AF162" t="s">
        <v>68</v>
      </c>
      <c r="AG162" t="s">
        <v>60</v>
      </c>
      <c r="AH162" t="s">
        <v>60</v>
      </c>
      <c r="AI162" t="b">
        <v>1</v>
      </c>
      <c r="AJ162" t="s">
        <v>60</v>
      </c>
      <c r="AK162" t="s">
        <v>60</v>
      </c>
      <c r="AL162" t="s">
        <v>60</v>
      </c>
      <c r="AM162" t="s">
        <v>60</v>
      </c>
      <c r="AN162" t="s">
        <v>69</v>
      </c>
      <c r="AO162" t="s">
        <v>70</v>
      </c>
      <c r="AP162" t="b">
        <v>0</v>
      </c>
      <c r="AQ162" t="b">
        <v>0</v>
      </c>
      <c r="AR162" t="s">
        <v>71</v>
      </c>
      <c r="AS162" t="b">
        <v>0</v>
      </c>
      <c r="AT162" t="s">
        <v>60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284</v>
      </c>
      <c r="B163" t="s">
        <v>285</v>
      </c>
      <c r="C163">
        <v>1200700</v>
      </c>
      <c r="D163" t="s">
        <v>131</v>
      </c>
      <c r="E163" t="s">
        <v>131</v>
      </c>
      <c r="F163" t="s">
        <v>286</v>
      </c>
      <c r="G163">
        <v>1003</v>
      </c>
      <c r="H163" t="str">
        <f>"09053"</f>
        <v>09053</v>
      </c>
      <c r="I163" t="s">
        <v>60</v>
      </c>
      <c r="J163" s="1">
        <v>19603</v>
      </c>
      <c r="K163" t="s">
        <v>61</v>
      </c>
      <c r="L163">
        <v>25</v>
      </c>
      <c r="M163" t="str">
        <f t="shared" si="11"/>
        <v>0</v>
      </c>
      <c r="N163" t="str">
        <f t="shared" si="8"/>
        <v>0</v>
      </c>
      <c r="O163">
        <v>25</v>
      </c>
      <c r="P163" t="s">
        <v>62</v>
      </c>
      <c r="Q163" t="s">
        <v>77</v>
      </c>
      <c r="R163" t="s">
        <v>77</v>
      </c>
      <c r="S163" t="s">
        <v>64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67</v>
      </c>
      <c r="AD163" t="b">
        <v>0</v>
      </c>
      <c r="AE163" t="b">
        <v>0</v>
      </c>
      <c r="AF163" t="s">
        <v>68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69</v>
      </c>
      <c r="AO163" t="s">
        <v>70</v>
      </c>
      <c r="AP163" t="b">
        <v>0</v>
      </c>
      <c r="AQ163" t="b">
        <v>0</v>
      </c>
      <c r="AR163" t="s">
        <v>71</v>
      </c>
      <c r="AS163" t="b">
        <v>0</v>
      </c>
      <c r="AT163" t="s">
        <v>60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284</v>
      </c>
      <c r="B164" t="s">
        <v>285</v>
      </c>
      <c r="C164">
        <v>1200700</v>
      </c>
      <c r="D164" t="s">
        <v>74</v>
      </c>
      <c r="E164" t="s">
        <v>74</v>
      </c>
      <c r="F164" t="s">
        <v>287</v>
      </c>
      <c r="G164">
        <v>1005</v>
      </c>
      <c r="H164" t="str">
        <f>"09009"</f>
        <v>09009</v>
      </c>
      <c r="I164" t="s">
        <v>60</v>
      </c>
      <c r="J164" t="s">
        <v>288</v>
      </c>
      <c r="K164" t="s">
        <v>61</v>
      </c>
      <c r="L164">
        <v>25</v>
      </c>
      <c r="M164" t="str">
        <f t="shared" si="11"/>
        <v>0</v>
      </c>
      <c r="N164" t="str">
        <f t="shared" si="8"/>
        <v>0</v>
      </c>
      <c r="O164">
        <v>25</v>
      </c>
      <c r="P164" t="s">
        <v>62</v>
      </c>
      <c r="Q164" t="s">
        <v>77</v>
      </c>
      <c r="R164" t="s">
        <v>77</v>
      </c>
      <c r="S164" t="s">
        <v>64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235</v>
      </c>
      <c r="AC164" t="s">
        <v>67</v>
      </c>
      <c r="AD164" t="b">
        <v>0</v>
      </c>
      <c r="AE164" t="b">
        <v>0</v>
      </c>
      <c r="AF164" t="s">
        <v>68</v>
      </c>
      <c r="AG164" t="s">
        <v>60</v>
      </c>
      <c r="AH164" t="s">
        <v>60</v>
      </c>
      <c r="AI164" t="b">
        <v>1</v>
      </c>
      <c r="AJ164" t="s">
        <v>60</v>
      </c>
      <c r="AK164" t="s">
        <v>60</v>
      </c>
      <c r="AL164" t="s">
        <v>60</v>
      </c>
      <c r="AM164" t="s">
        <v>60</v>
      </c>
      <c r="AN164" t="s">
        <v>69</v>
      </c>
      <c r="AO164" t="s">
        <v>70</v>
      </c>
      <c r="AP164" t="b">
        <v>0</v>
      </c>
      <c r="AQ164" t="b">
        <v>0</v>
      </c>
      <c r="AR164" t="s">
        <v>71</v>
      </c>
      <c r="AS164" t="b">
        <v>0</v>
      </c>
      <c r="AT164" t="s">
        <v>60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284</v>
      </c>
      <c r="B165" t="s">
        <v>285</v>
      </c>
      <c r="C165">
        <v>1200700</v>
      </c>
      <c r="D165" t="s">
        <v>81</v>
      </c>
      <c r="E165" t="s">
        <v>81</v>
      </c>
      <c r="F165" t="s">
        <v>286</v>
      </c>
      <c r="G165">
        <v>1008</v>
      </c>
      <c r="H165" t="str">
        <f>"09053"</f>
        <v>09053</v>
      </c>
      <c r="I165" t="s">
        <v>60</v>
      </c>
      <c r="J165" s="1">
        <v>19603</v>
      </c>
      <c r="K165" t="s">
        <v>61</v>
      </c>
      <c r="L165">
        <v>25</v>
      </c>
      <c r="M165" t="str">
        <f t="shared" si="11"/>
        <v>0</v>
      </c>
      <c r="N165" t="str">
        <f t="shared" si="8"/>
        <v>0</v>
      </c>
      <c r="O165">
        <v>25</v>
      </c>
      <c r="P165" t="s">
        <v>62</v>
      </c>
      <c r="Q165" t="s">
        <v>77</v>
      </c>
      <c r="R165" t="s">
        <v>77</v>
      </c>
      <c r="S165" t="s">
        <v>64</v>
      </c>
      <c r="T165" t="s">
        <v>65</v>
      </c>
      <c r="U165" t="s">
        <v>66</v>
      </c>
      <c r="V165" t="s">
        <v>66</v>
      </c>
      <c r="X165" t="b">
        <v>1</v>
      </c>
      <c r="Y165" t="b">
        <v>1</v>
      </c>
      <c r="Z165" t="b">
        <v>1</v>
      </c>
      <c r="AA165">
        <v>103</v>
      </c>
      <c r="AB165">
        <v>235</v>
      </c>
      <c r="AC165" t="s">
        <v>67</v>
      </c>
      <c r="AD165" t="b">
        <v>0</v>
      </c>
      <c r="AE165" t="b">
        <v>0</v>
      </c>
      <c r="AF165" t="s">
        <v>68</v>
      </c>
      <c r="AG165" t="s">
        <v>60</v>
      </c>
      <c r="AH165" t="s">
        <v>60</v>
      </c>
      <c r="AI165" t="b">
        <v>1</v>
      </c>
      <c r="AJ165" t="s">
        <v>60</v>
      </c>
      <c r="AK165" t="s">
        <v>60</v>
      </c>
      <c r="AL165" t="s">
        <v>60</v>
      </c>
      <c r="AM165" t="s">
        <v>60</v>
      </c>
      <c r="AN165" t="s">
        <v>69</v>
      </c>
      <c r="AO165" t="s">
        <v>70</v>
      </c>
      <c r="AP165" t="b">
        <v>0</v>
      </c>
      <c r="AQ165" t="b">
        <v>0</v>
      </c>
      <c r="AR165" t="s">
        <v>71</v>
      </c>
      <c r="AS165" t="b">
        <v>0</v>
      </c>
      <c r="AT165" t="s">
        <v>60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284</v>
      </c>
      <c r="B166" t="s">
        <v>285</v>
      </c>
      <c r="C166">
        <v>1200700</v>
      </c>
      <c r="D166" t="s">
        <v>91</v>
      </c>
      <c r="E166" t="s">
        <v>91</v>
      </c>
      <c r="F166" t="s">
        <v>287</v>
      </c>
      <c r="G166">
        <v>1010</v>
      </c>
      <c r="H166" t="str">
        <f>"09009"</f>
        <v>09009</v>
      </c>
      <c r="I166" t="s">
        <v>60</v>
      </c>
      <c r="J166" t="s">
        <v>288</v>
      </c>
      <c r="K166" t="s">
        <v>61</v>
      </c>
      <c r="L166">
        <v>25</v>
      </c>
      <c r="M166" t="str">
        <f t="shared" si="11"/>
        <v>0</v>
      </c>
      <c r="N166" t="str">
        <f t="shared" si="8"/>
        <v>0</v>
      </c>
      <c r="O166">
        <v>25</v>
      </c>
      <c r="P166" t="s">
        <v>62</v>
      </c>
      <c r="Q166" t="s">
        <v>77</v>
      </c>
      <c r="R166" t="s">
        <v>77</v>
      </c>
      <c r="S166" t="s">
        <v>64</v>
      </c>
      <c r="T166" t="s">
        <v>65</v>
      </c>
      <c r="U166" t="s">
        <v>66</v>
      </c>
      <c r="V166" t="s">
        <v>66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67</v>
      </c>
      <c r="AD166" t="b">
        <v>0</v>
      </c>
      <c r="AE166" t="b">
        <v>0</v>
      </c>
      <c r="AF166" t="s">
        <v>68</v>
      </c>
      <c r="AG166" t="s">
        <v>60</v>
      </c>
      <c r="AH166" t="s">
        <v>60</v>
      </c>
      <c r="AI166" t="b">
        <v>1</v>
      </c>
      <c r="AJ166" t="s">
        <v>60</v>
      </c>
      <c r="AK166" t="s">
        <v>60</v>
      </c>
      <c r="AL166" t="s">
        <v>60</v>
      </c>
      <c r="AM166" t="s">
        <v>60</v>
      </c>
      <c r="AN166" t="s">
        <v>69</v>
      </c>
      <c r="AO166" t="s">
        <v>70</v>
      </c>
      <c r="AP166" t="b">
        <v>0</v>
      </c>
      <c r="AQ166" t="b">
        <v>0</v>
      </c>
      <c r="AR166" t="s">
        <v>71</v>
      </c>
      <c r="AS166" t="b">
        <v>0</v>
      </c>
      <c r="AT166" t="s">
        <v>60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284</v>
      </c>
      <c r="B167" t="s">
        <v>285</v>
      </c>
      <c r="C167">
        <v>1200700</v>
      </c>
      <c r="D167" t="s">
        <v>89</v>
      </c>
      <c r="E167" t="s">
        <v>89</v>
      </c>
      <c r="F167" t="s">
        <v>287</v>
      </c>
      <c r="G167">
        <v>1107</v>
      </c>
      <c r="H167" t="str">
        <f>"09009"</f>
        <v>09009</v>
      </c>
      <c r="I167" t="s">
        <v>60</v>
      </c>
      <c r="J167" s="2">
        <v>42987</v>
      </c>
      <c r="K167" t="s">
        <v>61</v>
      </c>
      <c r="L167">
        <v>25</v>
      </c>
      <c r="M167" t="str">
        <f t="shared" si="11"/>
        <v>0</v>
      </c>
      <c r="N167" t="str">
        <f t="shared" si="8"/>
        <v>0</v>
      </c>
      <c r="O167">
        <v>25</v>
      </c>
      <c r="P167" t="s">
        <v>62</v>
      </c>
      <c r="Q167" t="s">
        <v>77</v>
      </c>
      <c r="R167" t="s">
        <v>77</v>
      </c>
      <c r="S167" t="s">
        <v>64</v>
      </c>
      <c r="T167" t="s">
        <v>65</v>
      </c>
      <c r="U167" t="s">
        <v>66</v>
      </c>
      <c r="V167" t="s">
        <v>66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67</v>
      </c>
      <c r="AD167" t="b">
        <v>0</v>
      </c>
      <c r="AE167" t="b">
        <v>0</v>
      </c>
      <c r="AF167" t="s">
        <v>68</v>
      </c>
      <c r="AG167" t="s">
        <v>60</v>
      </c>
      <c r="AH167" t="s">
        <v>60</v>
      </c>
      <c r="AI167" t="b">
        <v>1</v>
      </c>
      <c r="AJ167" t="s">
        <v>60</v>
      </c>
      <c r="AK167" t="s">
        <v>60</v>
      </c>
      <c r="AL167" t="s">
        <v>60</v>
      </c>
      <c r="AM167" t="s">
        <v>60</v>
      </c>
      <c r="AN167" t="s">
        <v>69</v>
      </c>
      <c r="AO167" t="s">
        <v>70</v>
      </c>
      <c r="AP167" t="b">
        <v>0</v>
      </c>
      <c r="AQ167" t="b">
        <v>0</v>
      </c>
      <c r="AR167" t="s">
        <v>71</v>
      </c>
      <c r="AS167" t="b">
        <v>0</v>
      </c>
      <c r="AT167" t="s">
        <v>72</v>
      </c>
      <c r="AU167" t="s">
        <v>60</v>
      </c>
      <c r="AX167" t="s">
        <v>101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284</v>
      </c>
      <c r="B168" t="s">
        <v>289</v>
      </c>
      <c r="C168">
        <v>1202310</v>
      </c>
      <c r="D168" t="s">
        <v>131</v>
      </c>
      <c r="E168" t="s">
        <v>131</v>
      </c>
      <c r="F168" t="s">
        <v>290</v>
      </c>
      <c r="G168">
        <v>1002</v>
      </c>
      <c r="H168" t="str">
        <f>"09051"</f>
        <v>09051</v>
      </c>
      <c r="I168" t="s">
        <v>60</v>
      </c>
      <c r="J168" s="1">
        <v>18872</v>
      </c>
      <c r="K168" t="s">
        <v>61</v>
      </c>
      <c r="L168">
        <v>25</v>
      </c>
      <c r="M168" t="str">
        <f t="shared" si="11"/>
        <v>0</v>
      </c>
      <c r="N168" t="str">
        <f t="shared" si="8"/>
        <v>0</v>
      </c>
      <c r="O168">
        <v>25</v>
      </c>
      <c r="P168" t="s">
        <v>62</v>
      </c>
      <c r="Q168" t="s">
        <v>63</v>
      </c>
      <c r="R168" t="s">
        <v>63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67</v>
      </c>
      <c r="AD168" t="b">
        <v>0</v>
      </c>
      <c r="AE168" t="b">
        <v>0</v>
      </c>
      <c r="AF168" t="s">
        <v>68</v>
      </c>
      <c r="AG168" t="s">
        <v>60</v>
      </c>
      <c r="AH168" t="s">
        <v>60</v>
      </c>
      <c r="AI168" t="b">
        <v>1</v>
      </c>
      <c r="AJ168" t="s">
        <v>60</v>
      </c>
      <c r="AK168" t="s">
        <v>60</v>
      </c>
      <c r="AL168" t="s">
        <v>60</v>
      </c>
      <c r="AM168" t="s">
        <v>60</v>
      </c>
      <c r="AN168" t="s">
        <v>69</v>
      </c>
      <c r="AO168" t="s">
        <v>70</v>
      </c>
      <c r="AP168" t="b">
        <v>0</v>
      </c>
      <c r="AQ168" t="b">
        <v>0</v>
      </c>
      <c r="AR168" t="s">
        <v>71</v>
      </c>
      <c r="AS168" t="b">
        <v>0</v>
      </c>
      <c r="AT168" t="s">
        <v>60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284</v>
      </c>
      <c r="B169" t="s">
        <v>291</v>
      </c>
      <c r="C169">
        <v>1210320</v>
      </c>
      <c r="D169" t="s">
        <v>58</v>
      </c>
      <c r="E169" t="s">
        <v>58</v>
      </c>
      <c r="F169" t="s">
        <v>292</v>
      </c>
      <c r="G169">
        <v>1002</v>
      </c>
      <c r="H169">
        <v>11005</v>
      </c>
      <c r="I169" t="s">
        <v>60</v>
      </c>
      <c r="J169" s="2">
        <v>43044</v>
      </c>
      <c r="K169" t="s">
        <v>61</v>
      </c>
      <c r="L169">
        <v>30</v>
      </c>
      <c r="M169" t="str">
        <f t="shared" si="11"/>
        <v>0</v>
      </c>
      <c r="N169" t="str">
        <f t="shared" si="8"/>
        <v>0</v>
      </c>
      <c r="O169">
        <v>30</v>
      </c>
      <c r="P169" t="s">
        <v>62</v>
      </c>
      <c r="Q169" t="s">
        <v>63</v>
      </c>
      <c r="R169" t="s">
        <v>63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67</v>
      </c>
      <c r="AD169" t="b">
        <v>0</v>
      </c>
      <c r="AE169" t="b">
        <v>0</v>
      </c>
      <c r="AF169" t="s">
        <v>68</v>
      </c>
      <c r="AG169" t="s">
        <v>60</v>
      </c>
      <c r="AH169" t="s">
        <v>60</v>
      </c>
      <c r="AI169" t="b">
        <v>1</v>
      </c>
      <c r="AJ169" t="s">
        <v>60</v>
      </c>
      <c r="AK169" t="s">
        <v>60</v>
      </c>
      <c r="AL169" t="s">
        <v>60</v>
      </c>
      <c r="AM169" t="s">
        <v>60</v>
      </c>
      <c r="AN169" t="s">
        <v>69</v>
      </c>
      <c r="AO169" t="s">
        <v>70</v>
      </c>
      <c r="AP169" t="b">
        <v>0</v>
      </c>
      <c r="AQ169" t="b">
        <v>0</v>
      </c>
      <c r="AR169" t="s">
        <v>71</v>
      </c>
      <c r="AS169" t="b">
        <v>0</v>
      </c>
      <c r="AT169" t="s">
        <v>60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284</v>
      </c>
      <c r="B170" t="s">
        <v>293</v>
      </c>
      <c r="C170">
        <v>1200330</v>
      </c>
      <c r="D170" t="s">
        <v>91</v>
      </c>
      <c r="E170" t="s">
        <v>91</v>
      </c>
      <c r="F170" t="s">
        <v>294</v>
      </c>
      <c r="G170">
        <v>1007</v>
      </c>
      <c r="H170">
        <v>11002</v>
      </c>
      <c r="I170" t="s">
        <v>60</v>
      </c>
      <c r="J170" s="2">
        <v>43041</v>
      </c>
      <c r="K170" t="s">
        <v>61</v>
      </c>
      <c r="L170">
        <v>25</v>
      </c>
      <c r="M170" t="str">
        <f t="shared" si="11"/>
        <v>0</v>
      </c>
      <c r="N170" t="str">
        <f t="shared" si="8"/>
        <v>0</v>
      </c>
      <c r="O170">
        <v>25</v>
      </c>
      <c r="P170" t="s">
        <v>62</v>
      </c>
      <c r="Q170" t="s">
        <v>77</v>
      </c>
      <c r="R170" t="s">
        <v>77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67</v>
      </c>
      <c r="AD170" t="b">
        <v>0</v>
      </c>
      <c r="AE170" t="b">
        <v>0</v>
      </c>
      <c r="AF170" t="s">
        <v>68</v>
      </c>
      <c r="AG170" t="s">
        <v>60</v>
      </c>
      <c r="AH170" t="s">
        <v>60</v>
      </c>
      <c r="AI170" t="b">
        <v>1</v>
      </c>
      <c r="AJ170" t="s">
        <v>60</v>
      </c>
      <c r="AK170" t="s">
        <v>60</v>
      </c>
      <c r="AL170" t="s">
        <v>60</v>
      </c>
      <c r="AM170" t="s">
        <v>60</v>
      </c>
      <c r="AN170" t="s">
        <v>69</v>
      </c>
      <c r="AO170" t="s">
        <v>70</v>
      </c>
      <c r="AP170" t="b">
        <v>0</v>
      </c>
      <c r="AQ170" t="b">
        <v>0</v>
      </c>
      <c r="AR170" t="s">
        <v>71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284</v>
      </c>
      <c r="B171" t="s">
        <v>293</v>
      </c>
      <c r="C171">
        <v>1200330</v>
      </c>
      <c r="D171" t="s">
        <v>89</v>
      </c>
      <c r="E171" t="s">
        <v>89</v>
      </c>
      <c r="F171" t="s">
        <v>294</v>
      </c>
      <c r="G171">
        <v>1010</v>
      </c>
      <c r="H171">
        <v>11002</v>
      </c>
      <c r="I171" t="s">
        <v>60</v>
      </c>
      <c r="J171" s="2">
        <v>43041</v>
      </c>
      <c r="K171" t="s">
        <v>61</v>
      </c>
      <c r="L171">
        <v>28</v>
      </c>
      <c r="M171" t="str">
        <f t="shared" si="11"/>
        <v>0</v>
      </c>
      <c r="N171" t="str">
        <f t="shared" si="8"/>
        <v>0</v>
      </c>
      <c r="O171">
        <v>28</v>
      </c>
      <c r="P171" t="s">
        <v>62</v>
      </c>
      <c r="Q171" t="s">
        <v>77</v>
      </c>
      <c r="R171" t="s">
        <v>77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67</v>
      </c>
      <c r="AD171" t="b">
        <v>0</v>
      </c>
      <c r="AE171" t="b">
        <v>0</v>
      </c>
      <c r="AF171" t="s">
        <v>68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69</v>
      </c>
      <c r="AO171" t="s">
        <v>70</v>
      </c>
      <c r="AP171" t="b">
        <v>0</v>
      </c>
      <c r="AQ171" t="b">
        <v>0</v>
      </c>
      <c r="AR171" t="s">
        <v>71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284</v>
      </c>
      <c r="B172" t="s">
        <v>295</v>
      </c>
      <c r="C172">
        <v>1200330</v>
      </c>
      <c r="D172" t="s">
        <v>131</v>
      </c>
      <c r="E172" t="s">
        <v>131</v>
      </c>
      <c r="F172" t="s">
        <v>294</v>
      </c>
      <c r="G172" t="s">
        <v>266</v>
      </c>
      <c r="H172">
        <v>11002</v>
      </c>
      <c r="I172" t="s">
        <v>60</v>
      </c>
      <c r="J172" s="2">
        <v>43041</v>
      </c>
      <c r="K172" t="s">
        <v>61</v>
      </c>
      <c r="L172">
        <v>28</v>
      </c>
      <c r="M172" t="str">
        <f t="shared" si="11"/>
        <v>0</v>
      </c>
      <c r="N172" t="str">
        <f t="shared" si="8"/>
        <v>0</v>
      </c>
      <c r="O172">
        <v>28</v>
      </c>
      <c r="P172" t="s">
        <v>62</v>
      </c>
      <c r="Q172" t="s">
        <v>77</v>
      </c>
      <c r="R172" t="s">
        <v>77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67</v>
      </c>
      <c r="AD172" t="b">
        <v>0</v>
      </c>
      <c r="AE172" t="b">
        <v>0</v>
      </c>
      <c r="AF172" t="s">
        <v>68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69</v>
      </c>
      <c r="AO172" t="s">
        <v>70</v>
      </c>
      <c r="AP172" t="b">
        <v>0</v>
      </c>
      <c r="AQ172" t="b">
        <v>0</v>
      </c>
      <c r="AR172" t="s">
        <v>71</v>
      </c>
      <c r="AS172" t="b">
        <v>0</v>
      </c>
      <c r="AT172" t="s">
        <v>60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284</v>
      </c>
      <c r="B173" t="s">
        <v>296</v>
      </c>
      <c r="C173">
        <v>1200330</v>
      </c>
      <c r="D173" t="s">
        <v>91</v>
      </c>
      <c r="E173" t="s">
        <v>91</v>
      </c>
      <c r="F173" t="s">
        <v>286</v>
      </c>
      <c r="G173" t="s">
        <v>297</v>
      </c>
      <c r="H173" t="str">
        <f>"06059"</f>
        <v>06059</v>
      </c>
      <c r="I173" t="s">
        <v>60</v>
      </c>
      <c r="J173" s="1">
        <v>21702</v>
      </c>
      <c r="K173" t="s">
        <v>61</v>
      </c>
      <c r="L173">
        <v>25</v>
      </c>
      <c r="M173" t="str">
        <f t="shared" si="11"/>
        <v>0</v>
      </c>
      <c r="N173" t="str">
        <f t="shared" si="8"/>
        <v>0</v>
      </c>
      <c r="O173">
        <v>25</v>
      </c>
      <c r="P173" t="s">
        <v>62</v>
      </c>
      <c r="Q173" t="s">
        <v>77</v>
      </c>
      <c r="R173" t="s">
        <v>77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0</v>
      </c>
      <c r="Z173" t="b">
        <v>0</v>
      </c>
      <c r="AA173">
        <v>103</v>
      </c>
      <c r="AB173">
        <v>230</v>
      </c>
      <c r="AC173" t="s">
        <v>78</v>
      </c>
      <c r="AD173" t="b">
        <v>0</v>
      </c>
      <c r="AE173" t="b">
        <v>1</v>
      </c>
      <c r="AF173" t="s">
        <v>68</v>
      </c>
      <c r="AG173" t="s">
        <v>60</v>
      </c>
      <c r="AH173" t="s">
        <v>60</v>
      </c>
      <c r="AI173" t="b">
        <v>1</v>
      </c>
      <c r="AJ173" t="s">
        <v>79</v>
      </c>
      <c r="AK173" t="s">
        <v>60</v>
      </c>
      <c r="AL173" t="s">
        <v>60</v>
      </c>
      <c r="AM173" t="s">
        <v>60</v>
      </c>
      <c r="AN173" t="s">
        <v>69</v>
      </c>
      <c r="AO173" t="s">
        <v>70</v>
      </c>
      <c r="AP173" t="b">
        <v>0</v>
      </c>
      <c r="AQ173" t="b">
        <v>0</v>
      </c>
      <c r="AR173" t="s">
        <v>71</v>
      </c>
      <c r="AS173" t="b">
        <v>0</v>
      </c>
      <c r="AT173" t="s">
        <v>60</v>
      </c>
      <c r="AU173" t="s">
        <v>60</v>
      </c>
      <c r="AX173" t="s">
        <v>60</v>
      </c>
      <c r="AY173" t="s">
        <v>60</v>
      </c>
      <c r="BA173" t="b">
        <v>1</v>
      </c>
      <c r="BB173" t="s">
        <v>60</v>
      </c>
      <c r="BD173" t="s">
        <v>60</v>
      </c>
    </row>
    <row r="174" spans="1:56" x14ac:dyDescent="0.25">
      <c r="A174" t="s">
        <v>284</v>
      </c>
      <c r="B174" t="s">
        <v>298</v>
      </c>
      <c r="C174">
        <v>1200340</v>
      </c>
      <c r="D174" t="s">
        <v>89</v>
      </c>
      <c r="E174" t="s">
        <v>89</v>
      </c>
      <c r="F174" t="s">
        <v>292</v>
      </c>
      <c r="G174">
        <v>1003</v>
      </c>
      <c r="H174">
        <v>11005</v>
      </c>
      <c r="I174" t="s">
        <v>60</v>
      </c>
      <c r="J174" s="2">
        <v>43044</v>
      </c>
      <c r="K174" t="s">
        <v>61</v>
      </c>
      <c r="L174">
        <v>25</v>
      </c>
      <c r="M174" t="str">
        <f t="shared" si="11"/>
        <v>0</v>
      </c>
      <c r="N174" t="str">
        <f t="shared" si="8"/>
        <v>0</v>
      </c>
      <c r="O174">
        <v>25</v>
      </c>
      <c r="P174" t="s">
        <v>62</v>
      </c>
      <c r="Q174" t="s">
        <v>63</v>
      </c>
      <c r="R174" t="s">
        <v>63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67</v>
      </c>
      <c r="AD174" t="b">
        <v>0</v>
      </c>
      <c r="AE174" t="b">
        <v>0</v>
      </c>
      <c r="AF174" t="s">
        <v>68</v>
      </c>
      <c r="AG174" t="s">
        <v>60</v>
      </c>
      <c r="AH174" t="s">
        <v>60</v>
      </c>
      <c r="AI174" t="b">
        <v>1</v>
      </c>
      <c r="AJ174" t="s">
        <v>156</v>
      </c>
      <c r="AK174" t="s">
        <v>60</v>
      </c>
      <c r="AL174" t="s">
        <v>60</v>
      </c>
      <c r="AM174" t="s">
        <v>60</v>
      </c>
      <c r="AN174" t="s">
        <v>69</v>
      </c>
      <c r="AO174" t="s">
        <v>70</v>
      </c>
      <c r="AP174" t="b">
        <v>0</v>
      </c>
      <c r="AQ174" t="b">
        <v>0</v>
      </c>
      <c r="AR174" t="s">
        <v>71</v>
      </c>
      <c r="AS174" t="b">
        <v>0</v>
      </c>
      <c r="AT174" t="s">
        <v>60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284</v>
      </c>
      <c r="B175" t="s">
        <v>298</v>
      </c>
      <c r="C175">
        <v>1200340</v>
      </c>
      <c r="D175" t="s">
        <v>81</v>
      </c>
      <c r="E175" t="s">
        <v>81</v>
      </c>
      <c r="F175" t="s">
        <v>292</v>
      </c>
      <c r="G175">
        <v>1006</v>
      </c>
      <c r="H175">
        <v>11005</v>
      </c>
      <c r="I175" t="s">
        <v>60</v>
      </c>
      <c r="J175" s="2">
        <v>43044</v>
      </c>
      <c r="K175" t="s">
        <v>61</v>
      </c>
      <c r="L175">
        <v>25</v>
      </c>
      <c r="M175" t="str">
        <f t="shared" si="11"/>
        <v>0</v>
      </c>
      <c r="N175" t="str">
        <f t="shared" si="8"/>
        <v>0</v>
      </c>
      <c r="O175">
        <v>25</v>
      </c>
      <c r="P175" t="s">
        <v>62</v>
      </c>
      <c r="Q175" t="s">
        <v>63</v>
      </c>
      <c r="R175" t="s">
        <v>63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>
        <v>235</v>
      </c>
      <c r="AC175" t="s">
        <v>67</v>
      </c>
      <c r="AD175" t="b">
        <v>0</v>
      </c>
      <c r="AE175" t="b">
        <v>0</v>
      </c>
      <c r="AF175" t="s">
        <v>68</v>
      </c>
      <c r="AG175" t="s">
        <v>60</v>
      </c>
      <c r="AH175" t="s">
        <v>60</v>
      </c>
      <c r="AI175" t="b">
        <v>1</v>
      </c>
      <c r="AJ175" t="s">
        <v>156</v>
      </c>
      <c r="AK175" t="s">
        <v>60</v>
      </c>
      <c r="AL175" t="s">
        <v>60</v>
      </c>
      <c r="AM175" t="s">
        <v>60</v>
      </c>
      <c r="AN175" t="s">
        <v>69</v>
      </c>
      <c r="AO175" t="s">
        <v>70</v>
      </c>
      <c r="AP175" t="b">
        <v>0</v>
      </c>
      <c r="AQ175" t="b">
        <v>0</v>
      </c>
      <c r="AR175" t="s">
        <v>71</v>
      </c>
      <c r="AS175" t="b">
        <v>0</v>
      </c>
      <c r="AT175" t="s">
        <v>60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284</v>
      </c>
      <c r="B176" t="s">
        <v>299</v>
      </c>
      <c r="C176">
        <v>1200340</v>
      </c>
      <c r="D176" t="s">
        <v>81</v>
      </c>
      <c r="E176" t="s">
        <v>81</v>
      </c>
      <c r="F176" t="s">
        <v>294</v>
      </c>
      <c r="G176" t="s">
        <v>178</v>
      </c>
      <c r="H176">
        <v>11002</v>
      </c>
      <c r="I176" t="s">
        <v>60</v>
      </c>
      <c r="J176" s="2">
        <v>43041</v>
      </c>
      <c r="K176" t="s">
        <v>61</v>
      </c>
      <c r="L176">
        <v>25</v>
      </c>
      <c r="M176" t="str">
        <f t="shared" si="11"/>
        <v>0</v>
      </c>
      <c r="N176" t="str">
        <f t="shared" si="8"/>
        <v>0</v>
      </c>
      <c r="O176">
        <v>25</v>
      </c>
      <c r="P176" t="s">
        <v>62</v>
      </c>
      <c r="Q176" t="s">
        <v>63</v>
      </c>
      <c r="R176" t="s">
        <v>63</v>
      </c>
      <c r="S176" t="s">
        <v>64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103</v>
      </c>
      <c r="AB176">
        <v>235</v>
      </c>
      <c r="AC176" t="s">
        <v>67</v>
      </c>
      <c r="AD176" t="b">
        <v>0</v>
      </c>
      <c r="AE176" t="b">
        <v>0</v>
      </c>
      <c r="AF176" t="s">
        <v>68</v>
      </c>
      <c r="AG176" t="s">
        <v>60</v>
      </c>
      <c r="AH176" t="s">
        <v>60</v>
      </c>
      <c r="AI176" t="b">
        <v>1</v>
      </c>
      <c r="AJ176" t="s">
        <v>156</v>
      </c>
      <c r="AK176" t="s">
        <v>60</v>
      </c>
      <c r="AL176" t="s">
        <v>60</v>
      </c>
      <c r="AM176" t="s">
        <v>60</v>
      </c>
      <c r="AN176" t="s">
        <v>69</v>
      </c>
      <c r="AO176" t="s">
        <v>70</v>
      </c>
      <c r="AP176" t="b">
        <v>0</v>
      </c>
      <c r="AQ176" t="b">
        <v>0</v>
      </c>
      <c r="AR176" t="s">
        <v>71</v>
      </c>
      <c r="AS176" t="b">
        <v>0</v>
      </c>
      <c r="AT176" t="s">
        <v>60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284</v>
      </c>
      <c r="B177" t="s">
        <v>300</v>
      </c>
      <c r="C177">
        <v>1206310</v>
      </c>
      <c r="D177" t="s">
        <v>131</v>
      </c>
      <c r="E177" t="s">
        <v>131</v>
      </c>
      <c r="F177" t="s">
        <v>301</v>
      </c>
      <c r="G177">
        <v>1005</v>
      </c>
      <c r="H177">
        <v>11004</v>
      </c>
      <c r="I177" t="s">
        <v>60</v>
      </c>
      <c r="J177" s="2">
        <v>43043</v>
      </c>
      <c r="K177" t="s">
        <v>61</v>
      </c>
      <c r="L177">
        <v>25</v>
      </c>
      <c r="M177" t="str">
        <f t="shared" si="11"/>
        <v>0</v>
      </c>
      <c r="N177" t="str">
        <f t="shared" si="8"/>
        <v>0</v>
      </c>
      <c r="O177">
        <v>25</v>
      </c>
      <c r="P177" t="s">
        <v>62</v>
      </c>
      <c r="Q177" t="s">
        <v>77</v>
      </c>
      <c r="R177" t="s">
        <v>77</v>
      </c>
      <c r="S177" t="s">
        <v>64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67</v>
      </c>
      <c r="AD177" t="b">
        <v>0</v>
      </c>
      <c r="AE177" t="b">
        <v>0</v>
      </c>
      <c r="AF177" t="s">
        <v>68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69</v>
      </c>
      <c r="AO177" t="s">
        <v>70</v>
      </c>
      <c r="AP177" t="b">
        <v>0</v>
      </c>
      <c r="AQ177" t="b">
        <v>0</v>
      </c>
      <c r="AR177" t="s">
        <v>71</v>
      </c>
      <c r="AS177" t="b">
        <v>0</v>
      </c>
      <c r="AT177" t="s">
        <v>60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284</v>
      </c>
      <c r="B178" t="s">
        <v>300</v>
      </c>
      <c r="C178">
        <v>1206310</v>
      </c>
      <c r="D178" t="s">
        <v>81</v>
      </c>
      <c r="E178" t="s">
        <v>81</v>
      </c>
      <c r="F178" t="s">
        <v>301</v>
      </c>
      <c r="G178">
        <v>1013</v>
      </c>
      <c r="H178">
        <v>11004</v>
      </c>
      <c r="I178" t="s">
        <v>60</v>
      </c>
      <c r="J178" s="2">
        <v>43043</v>
      </c>
      <c r="K178" t="s">
        <v>61</v>
      </c>
      <c r="L178">
        <v>25</v>
      </c>
      <c r="M178" t="str">
        <f t="shared" si="11"/>
        <v>0</v>
      </c>
      <c r="N178" t="str">
        <f t="shared" si="8"/>
        <v>0</v>
      </c>
      <c r="O178">
        <v>25</v>
      </c>
      <c r="P178" t="s">
        <v>62</v>
      </c>
      <c r="Q178" t="s">
        <v>77</v>
      </c>
      <c r="R178" t="s">
        <v>77</v>
      </c>
      <c r="S178" t="s">
        <v>64</v>
      </c>
      <c r="T178" t="s">
        <v>65</v>
      </c>
      <c r="U178" t="s">
        <v>66</v>
      </c>
      <c r="V178" t="s">
        <v>66</v>
      </c>
      <c r="X178" t="b">
        <v>1</v>
      </c>
      <c r="Y178" t="b">
        <v>1</v>
      </c>
      <c r="Z178" t="b">
        <v>1</v>
      </c>
      <c r="AA178">
        <v>103</v>
      </c>
      <c r="AB178">
        <v>235</v>
      </c>
      <c r="AC178" t="s">
        <v>67</v>
      </c>
      <c r="AD178" t="b">
        <v>0</v>
      </c>
      <c r="AE178" t="b">
        <v>0</v>
      </c>
      <c r="AF178" t="s">
        <v>68</v>
      </c>
      <c r="AG178" t="s">
        <v>60</v>
      </c>
      <c r="AH178" t="s">
        <v>60</v>
      </c>
      <c r="AI178" t="b">
        <v>1</v>
      </c>
      <c r="AJ178" t="s">
        <v>60</v>
      </c>
      <c r="AK178" t="s">
        <v>60</v>
      </c>
      <c r="AL178" t="s">
        <v>60</v>
      </c>
      <c r="AM178" t="s">
        <v>60</v>
      </c>
      <c r="AN178" t="s">
        <v>69</v>
      </c>
      <c r="AO178" t="s">
        <v>70</v>
      </c>
      <c r="AP178" t="b">
        <v>0</v>
      </c>
      <c r="AQ178" t="b">
        <v>0</v>
      </c>
      <c r="AR178" t="s">
        <v>71</v>
      </c>
      <c r="AS178" t="b">
        <v>0</v>
      </c>
      <c r="AT178" t="s">
        <v>60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284</v>
      </c>
      <c r="B179" t="s">
        <v>300</v>
      </c>
      <c r="C179">
        <v>1206310</v>
      </c>
      <c r="D179" t="s">
        <v>74</v>
      </c>
      <c r="E179" t="s">
        <v>74</v>
      </c>
      <c r="F179" t="s">
        <v>301</v>
      </c>
      <c r="G179">
        <v>1014</v>
      </c>
      <c r="H179">
        <v>11004</v>
      </c>
      <c r="I179" t="s">
        <v>60</v>
      </c>
      <c r="J179" s="2">
        <v>43043</v>
      </c>
      <c r="K179" t="s">
        <v>61</v>
      </c>
      <c r="L179">
        <v>25</v>
      </c>
      <c r="M179" t="str">
        <f t="shared" si="11"/>
        <v>0</v>
      </c>
      <c r="N179" t="str">
        <f t="shared" si="8"/>
        <v>0</v>
      </c>
      <c r="O179">
        <v>25</v>
      </c>
      <c r="P179" t="s">
        <v>62</v>
      </c>
      <c r="Q179" t="s">
        <v>77</v>
      </c>
      <c r="R179" t="s">
        <v>77</v>
      </c>
      <c r="S179" t="s">
        <v>64</v>
      </c>
      <c r="T179" t="s">
        <v>65</v>
      </c>
      <c r="U179" t="s">
        <v>66</v>
      </c>
      <c r="V179" t="s">
        <v>66</v>
      </c>
      <c r="X179" t="b">
        <v>1</v>
      </c>
      <c r="Y179" t="b">
        <v>1</v>
      </c>
      <c r="Z179" t="b">
        <v>1</v>
      </c>
      <c r="AA179">
        <v>103</v>
      </c>
      <c r="AB179">
        <v>235</v>
      </c>
      <c r="AC179" t="s">
        <v>67</v>
      </c>
      <c r="AD179" t="b">
        <v>0</v>
      </c>
      <c r="AE179" t="b">
        <v>0</v>
      </c>
      <c r="AF179" t="s">
        <v>68</v>
      </c>
      <c r="AG179" t="s">
        <v>60</v>
      </c>
      <c r="AH179" t="s">
        <v>60</v>
      </c>
      <c r="AI179" t="b">
        <v>1</v>
      </c>
      <c r="AJ179" t="s">
        <v>60</v>
      </c>
      <c r="AK179" t="s">
        <v>60</v>
      </c>
      <c r="AL179" t="s">
        <v>60</v>
      </c>
      <c r="AM179" t="s">
        <v>60</v>
      </c>
      <c r="AN179" t="s">
        <v>69</v>
      </c>
      <c r="AO179" t="s">
        <v>70</v>
      </c>
      <c r="AP179" t="b">
        <v>0</v>
      </c>
      <c r="AQ179" t="b">
        <v>0</v>
      </c>
      <c r="AR179" t="s">
        <v>71</v>
      </c>
      <c r="AS179" t="b">
        <v>0</v>
      </c>
      <c r="AT179" t="s">
        <v>60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284</v>
      </c>
      <c r="B180" t="s">
        <v>302</v>
      </c>
      <c r="C180">
        <v>1206310</v>
      </c>
      <c r="D180" t="s">
        <v>131</v>
      </c>
      <c r="E180" t="s">
        <v>131</v>
      </c>
      <c r="G180" t="s">
        <v>128</v>
      </c>
      <c r="H180" t="str">
        <f>"09054"</f>
        <v>09054</v>
      </c>
      <c r="I180" t="s">
        <v>60</v>
      </c>
      <c r="J180" s="1">
        <v>19968</v>
      </c>
      <c r="K180" t="s">
        <v>61</v>
      </c>
      <c r="L180">
        <v>25</v>
      </c>
      <c r="M180" t="str">
        <f t="shared" si="11"/>
        <v>0</v>
      </c>
      <c r="N180" t="str">
        <f t="shared" si="8"/>
        <v>0</v>
      </c>
      <c r="O180">
        <v>25</v>
      </c>
      <c r="P180" t="s">
        <v>62</v>
      </c>
      <c r="Q180" t="s">
        <v>77</v>
      </c>
      <c r="R180" t="s">
        <v>77</v>
      </c>
      <c r="S180" t="s">
        <v>64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67</v>
      </c>
      <c r="AD180" t="b">
        <v>0</v>
      </c>
      <c r="AE180" t="b">
        <v>0</v>
      </c>
      <c r="AF180" t="s">
        <v>68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69</v>
      </c>
      <c r="AO180" t="s">
        <v>126</v>
      </c>
      <c r="AP180" t="b">
        <v>0</v>
      </c>
      <c r="AQ180" t="b">
        <v>0</v>
      </c>
      <c r="AR180" t="s">
        <v>71</v>
      </c>
      <c r="AS180" t="b">
        <v>0</v>
      </c>
      <c r="AT180" t="s">
        <v>60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284</v>
      </c>
      <c r="B181" t="s">
        <v>303</v>
      </c>
      <c r="C181">
        <v>1206310</v>
      </c>
      <c r="D181" t="s">
        <v>91</v>
      </c>
      <c r="E181" t="s">
        <v>91</v>
      </c>
      <c r="F181" t="s">
        <v>286</v>
      </c>
      <c r="G181" t="s">
        <v>297</v>
      </c>
      <c r="H181" t="str">
        <f>"06059"</f>
        <v>06059</v>
      </c>
      <c r="I181" t="s">
        <v>60</v>
      </c>
      <c r="J181" s="1">
        <v>21702</v>
      </c>
      <c r="K181" t="s">
        <v>61</v>
      </c>
      <c r="L181">
        <v>15</v>
      </c>
      <c r="M181" t="str">
        <f t="shared" si="11"/>
        <v>0</v>
      </c>
      <c r="N181" t="str">
        <f t="shared" si="8"/>
        <v>0</v>
      </c>
      <c r="O181">
        <v>15</v>
      </c>
      <c r="P181" t="s">
        <v>62</v>
      </c>
      <c r="Q181" t="s">
        <v>77</v>
      </c>
      <c r="R181" t="s">
        <v>77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0</v>
      </c>
      <c r="Z181" t="b">
        <v>0</v>
      </c>
      <c r="AA181">
        <v>103</v>
      </c>
      <c r="AB181">
        <v>230</v>
      </c>
      <c r="AC181" t="s">
        <v>78</v>
      </c>
      <c r="AD181" t="b">
        <v>0</v>
      </c>
      <c r="AE181" t="b">
        <v>1</v>
      </c>
      <c r="AF181" t="s">
        <v>68</v>
      </c>
      <c r="AG181" t="s">
        <v>60</v>
      </c>
      <c r="AH181" t="s">
        <v>60</v>
      </c>
      <c r="AI181" t="b">
        <v>1</v>
      </c>
      <c r="AJ181" t="s">
        <v>79</v>
      </c>
      <c r="AK181" t="s">
        <v>60</v>
      </c>
      <c r="AL181" t="s">
        <v>60</v>
      </c>
      <c r="AM181" t="s">
        <v>60</v>
      </c>
      <c r="AN181" t="s">
        <v>69</v>
      </c>
      <c r="AO181" t="s">
        <v>70</v>
      </c>
      <c r="AP181" t="b">
        <v>0</v>
      </c>
      <c r="AQ181" t="b">
        <v>0</v>
      </c>
      <c r="AR181" t="s">
        <v>71</v>
      </c>
      <c r="AS181" t="b">
        <v>0</v>
      </c>
      <c r="AT181" t="s">
        <v>60</v>
      </c>
      <c r="AU181" t="s">
        <v>60</v>
      </c>
      <c r="AX181" t="s">
        <v>60</v>
      </c>
      <c r="AY181" t="s">
        <v>60</v>
      </c>
      <c r="BA181" t="b">
        <v>1</v>
      </c>
      <c r="BB181" t="s">
        <v>60</v>
      </c>
      <c r="BD181" t="s">
        <v>60</v>
      </c>
    </row>
    <row r="182" spans="1:56" x14ac:dyDescent="0.25">
      <c r="A182" t="s">
        <v>284</v>
      </c>
      <c r="B182" t="s">
        <v>304</v>
      </c>
      <c r="C182">
        <v>1206320</v>
      </c>
      <c r="D182" t="s">
        <v>58</v>
      </c>
      <c r="E182" t="s">
        <v>58</v>
      </c>
      <c r="F182" t="s">
        <v>301</v>
      </c>
      <c r="G182">
        <v>1002</v>
      </c>
      <c r="H182">
        <v>11004</v>
      </c>
      <c r="I182" t="s">
        <v>60</v>
      </c>
      <c r="J182" s="2">
        <v>43043</v>
      </c>
      <c r="K182" t="s">
        <v>61</v>
      </c>
      <c r="L182">
        <v>25</v>
      </c>
      <c r="M182" t="str">
        <f t="shared" si="11"/>
        <v>0</v>
      </c>
      <c r="N182" t="str">
        <f t="shared" si="8"/>
        <v>0</v>
      </c>
      <c r="O182">
        <v>25</v>
      </c>
      <c r="P182" t="s">
        <v>62</v>
      </c>
      <c r="Q182" t="s">
        <v>63</v>
      </c>
      <c r="R182" t="s">
        <v>63</v>
      </c>
      <c r="S182" t="s">
        <v>64</v>
      </c>
      <c r="T182" t="s">
        <v>65</v>
      </c>
      <c r="U182" t="s">
        <v>66</v>
      </c>
      <c r="V182" t="s">
        <v>66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67</v>
      </c>
      <c r="AD182" t="b">
        <v>0</v>
      </c>
      <c r="AE182" t="b">
        <v>0</v>
      </c>
      <c r="AF182" t="s">
        <v>68</v>
      </c>
      <c r="AG182" t="s">
        <v>60</v>
      </c>
      <c r="AH182" t="s">
        <v>60</v>
      </c>
      <c r="AI182" t="b">
        <v>1</v>
      </c>
      <c r="AJ182" t="s">
        <v>156</v>
      </c>
      <c r="AK182" t="s">
        <v>60</v>
      </c>
      <c r="AL182" t="s">
        <v>60</v>
      </c>
      <c r="AM182" t="s">
        <v>60</v>
      </c>
      <c r="AN182" t="s">
        <v>69</v>
      </c>
      <c r="AO182" t="s">
        <v>70</v>
      </c>
      <c r="AP182" t="b">
        <v>0</v>
      </c>
      <c r="AQ182" t="b">
        <v>0</v>
      </c>
      <c r="AR182" t="s">
        <v>71</v>
      </c>
      <c r="AS182" t="b">
        <v>0</v>
      </c>
      <c r="AT182" t="s">
        <v>60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284</v>
      </c>
      <c r="B183" t="s">
        <v>304</v>
      </c>
      <c r="C183">
        <v>1206320</v>
      </c>
      <c r="D183" t="s">
        <v>91</v>
      </c>
      <c r="E183" t="s">
        <v>91</v>
      </c>
      <c r="F183" t="s">
        <v>301</v>
      </c>
      <c r="G183">
        <v>1004</v>
      </c>
      <c r="H183">
        <v>11004</v>
      </c>
      <c r="I183" t="s">
        <v>60</v>
      </c>
      <c r="J183" s="2">
        <v>43043</v>
      </c>
      <c r="K183" t="s">
        <v>61</v>
      </c>
      <c r="L183">
        <v>25</v>
      </c>
      <c r="M183" t="str">
        <f t="shared" si="11"/>
        <v>0</v>
      </c>
      <c r="N183" t="str">
        <f t="shared" si="8"/>
        <v>0</v>
      </c>
      <c r="O183">
        <v>25</v>
      </c>
      <c r="P183" t="s">
        <v>62</v>
      </c>
      <c r="Q183" t="s">
        <v>63</v>
      </c>
      <c r="R183" t="s">
        <v>63</v>
      </c>
      <c r="S183" t="s">
        <v>64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67</v>
      </c>
      <c r="AD183" t="b">
        <v>0</v>
      </c>
      <c r="AE183" t="b">
        <v>0</v>
      </c>
      <c r="AF183" t="s">
        <v>68</v>
      </c>
      <c r="AG183" t="s">
        <v>60</v>
      </c>
      <c r="AH183" t="s">
        <v>60</v>
      </c>
      <c r="AI183" t="b">
        <v>1</v>
      </c>
      <c r="AJ183" t="s">
        <v>156</v>
      </c>
      <c r="AK183" t="s">
        <v>60</v>
      </c>
      <c r="AL183" t="s">
        <v>60</v>
      </c>
      <c r="AM183" t="s">
        <v>60</v>
      </c>
      <c r="AN183" t="s">
        <v>69</v>
      </c>
      <c r="AO183" t="s">
        <v>70</v>
      </c>
      <c r="AP183" t="b">
        <v>0</v>
      </c>
      <c r="AQ183" t="b">
        <v>0</v>
      </c>
      <c r="AR183" t="s">
        <v>71</v>
      </c>
      <c r="AS183" t="b">
        <v>0</v>
      </c>
      <c r="AT183" t="s">
        <v>60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284</v>
      </c>
      <c r="B184" t="s">
        <v>304</v>
      </c>
      <c r="C184">
        <v>1206320</v>
      </c>
      <c r="D184" t="s">
        <v>81</v>
      </c>
      <c r="E184" t="s">
        <v>81</v>
      </c>
      <c r="G184">
        <v>1008</v>
      </c>
      <c r="H184" t="str">
        <f>"09054"</f>
        <v>09054</v>
      </c>
      <c r="I184" t="s">
        <v>60</v>
      </c>
      <c r="J184" s="1">
        <v>19968</v>
      </c>
      <c r="K184" t="s">
        <v>61</v>
      </c>
      <c r="L184">
        <v>25</v>
      </c>
      <c r="M184" t="str">
        <f t="shared" si="11"/>
        <v>0</v>
      </c>
      <c r="N184" t="str">
        <f t="shared" si="8"/>
        <v>0</v>
      </c>
      <c r="O184">
        <v>25</v>
      </c>
      <c r="P184" t="s">
        <v>62</v>
      </c>
      <c r="Q184" t="s">
        <v>63</v>
      </c>
      <c r="R184" t="s">
        <v>63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103</v>
      </c>
      <c r="AB184">
        <v>235</v>
      </c>
      <c r="AC184" t="s">
        <v>67</v>
      </c>
      <c r="AD184" t="b">
        <v>0</v>
      </c>
      <c r="AE184" t="b">
        <v>0</v>
      </c>
      <c r="AF184" t="s">
        <v>68</v>
      </c>
      <c r="AG184" t="s">
        <v>60</v>
      </c>
      <c r="AH184" t="s">
        <v>60</v>
      </c>
      <c r="AI184" t="b">
        <v>1</v>
      </c>
      <c r="AJ184" t="s">
        <v>156</v>
      </c>
      <c r="AK184" t="s">
        <v>60</v>
      </c>
      <c r="AL184" t="s">
        <v>60</v>
      </c>
      <c r="AM184" t="s">
        <v>60</v>
      </c>
      <c r="AN184" t="s">
        <v>69</v>
      </c>
      <c r="AO184" t="s">
        <v>126</v>
      </c>
      <c r="AP184" t="b">
        <v>0</v>
      </c>
      <c r="AQ184" t="b">
        <v>0</v>
      </c>
      <c r="AR184" t="s">
        <v>71</v>
      </c>
      <c r="AS184" t="b">
        <v>0</v>
      </c>
      <c r="AT184" t="s">
        <v>60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284</v>
      </c>
      <c r="B185" t="s">
        <v>305</v>
      </c>
      <c r="C185">
        <v>1206320</v>
      </c>
      <c r="D185" t="s">
        <v>89</v>
      </c>
      <c r="E185" t="s">
        <v>89</v>
      </c>
      <c r="G185" t="s">
        <v>306</v>
      </c>
      <c r="H185" t="str">
        <f>"09054"</f>
        <v>09054</v>
      </c>
      <c r="I185" t="s">
        <v>60</v>
      </c>
      <c r="J185" s="1">
        <v>19968</v>
      </c>
      <c r="K185" t="s">
        <v>61</v>
      </c>
      <c r="L185">
        <v>25</v>
      </c>
      <c r="M185" t="str">
        <f t="shared" si="11"/>
        <v>0</v>
      </c>
      <c r="N185" t="str">
        <f t="shared" si="8"/>
        <v>0</v>
      </c>
      <c r="O185">
        <v>25</v>
      </c>
      <c r="P185" t="s">
        <v>62</v>
      </c>
      <c r="Q185" t="s">
        <v>63</v>
      </c>
      <c r="R185" t="s">
        <v>190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67</v>
      </c>
      <c r="AD185" t="b">
        <v>0</v>
      </c>
      <c r="AE185" t="b">
        <v>0</v>
      </c>
      <c r="AF185" t="s">
        <v>68</v>
      </c>
      <c r="AG185" t="s">
        <v>60</v>
      </c>
      <c r="AH185" t="s">
        <v>60</v>
      </c>
      <c r="AI185" t="b">
        <v>1</v>
      </c>
      <c r="AJ185" t="s">
        <v>156</v>
      </c>
      <c r="AK185" t="s">
        <v>60</v>
      </c>
      <c r="AL185" t="s">
        <v>60</v>
      </c>
      <c r="AM185" t="s">
        <v>60</v>
      </c>
      <c r="AN185" t="s">
        <v>69</v>
      </c>
      <c r="AO185" t="s">
        <v>126</v>
      </c>
      <c r="AP185" t="b">
        <v>0</v>
      </c>
      <c r="AQ185" t="b">
        <v>0</v>
      </c>
      <c r="AR185" t="s">
        <v>71</v>
      </c>
      <c r="AS185" t="b">
        <v>0</v>
      </c>
      <c r="AT185" t="s">
        <v>60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284</v>
      </c>
      <c r="B186" t="s">
        <v>307</v>
      </c>
      <c r="C186">
        <v>1206300</v>
      </c>
      <c r="D186" t="s">
        <v>91</v>
      </c>
      <c r="E186" t="s">
        <v>91</v>
      </c>
      <c r="F186" t="s">
        <v>286</v>
      </c>
      <c r="G186" t="s">
        <v>308</v>
      </c>
      <c r="H186" t="str">
        <f>"06059"</f>
        <v>06059</v>
      </c>
      <c r="I186" t="s">
        <v>60</v>
      </c>
      <c r="J186" s="1">
        <v>21702</v>
      </c>
      <c r="K186" t="s">
        <v>61</v>
      </c>
      <c r="L186">
        <v>15</v>
      </c>
      <c r="M186" t="str">
        <f t="shared" ref="M186:M198" si="12">"0"</f>
        <v>0</v>
      </c>
      <c r="N186" t="str">
        <f t="shared" si="8"/>
        <v>0</v>
      </c>
      <c r="O186">
        <v>15</v>
      </c>
      <c r="P186" t="s">
        <v>62</v>
      </c>
      <c r="Q186" t="s">
        <v>77</v>
      </c>
      <c r="R186" t="s">
        <v>77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0</v>
      </c>
      <c r="Z186" t="b">
        <v>0</v>
      </c>
      <c r="AA186">
        <v>103</v>
      </c>
      <c r="AB186">
        <v>230</v>
      </c>
      <c r="AC186" t="s">
        <v>78</v>
      </c>
      <c r="AD186" t="b">
        <v>0</v>
      </c>
      <c r="AE186" t="b">
        <v>1</v>
      </c>
      <c r="AF186" t="s">
        <v>68</v>
      </c>
      <c r="AG186" t="s">
        <v>60</v>
      </c>
      <c r="AH186" t="s">
        <v>60</v>
      </c>
      <c r="AI186" t="b">
        <v>1</v>
      </c>
      <c r="AJ186" t="s">
        <v>79</v>
      </c>
      <c r="AK186" t="s">
        <v>60</v>
      </c>
      <c r="AL186" t="s">
        <v>60</v>
      </c>
      <c r="AM186" t="s">
        <v>60</v>
      </c>
      <c r="AN186" t="s">
        <v>69</v>
      </c>
      <c r="AO186" t="s">
        <v>70</v>
      </c>
      <c r="AP186" t="b">
        <v>0</v>
      </c>
      <c r="AQ186" t="b">
        <v>0</v>
      </c>
      <c r="AR186" t="s">
        <v>71</v>
      </c>
      <c r="AS186" t="b">
        <v>0</v>
      </c>
      <c r="AT186" t="s">
        <v>72</v>
      </c>
      <c r="AU186" t="s">
        <v>60</v>
      </c>
      <c r="AX186" t="s">
        <v>60</v>
      </c>
      <c r="AY186" t="s">
        <v>60</v>
      </c>
      <c r="BA186" t="b">
        <v>1</v>
      </c>
      <c r="BB186" t="s">
        <v>60</v>
      </c>
      <c r="BD186" t="s">
        <v>60</v>
      </c>
    </row>
    <row r="187" spans="1:56" x14ac:dyDescent="0.25">
      <c r="A187" t="s">
        <v>284</v>
      </c>
      <c r="B187" t="s">
        <v>309</v>
      </c>
      <c r="C187">
        <v>1202340</v>
      </c>
      <c r="D187" t="s">
        <v>74</v>
      </c>
      <c r="E187" t="s">
        <v>74</v>
      </c>
      <c r="F187" t="s">
        <v>290</v>
      </c>
      <c r="G187">
        <v>1001</v>
      </c>
      <c r="H187" t="str">
        <f>"09051"</f>
        <v>09051</v>
      </c>
      <c r="I187" t="s">
        <v>60</v>
      </c>
      <c r="J187" s="1">
        <v>18872</v>
      </c>
      <c r="K187" t="s">
        <v>61</v>
      </c>
      <c r="L187">
        <v>30</v>
      </c>
      <c r="M187" t="str">
        <f t="shared" si="12"/>
        <v>0</v>
      </c>
      <c r="N187" t="str">
        <f t="shared" si="8"/>
        <v>0</v>
      </c>
      <c r="O187">
        <v>30</v>
      </c>
      <c r="P187" t="s">
        <v>62</v>
      </c>
      <c r="Q187" t="s">
        <v>63</v>
      </c>
      <c r="R187" t="s">
        <v>63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103</v>
      </c>
      <c r="AB187">
        <v>235</v>
      </c>
      <c r="AC187" t="s">
        <v>67</v>
      </c>
      <c r="AD187" t="b">
        <v>0</v>
      </c>
      <c r="AE187" t="b">
        <v>0</v>
      </c>
      <c r="AF187" t="s">
        <v>68</v>
      </c>
      <c r="AG187" t="s">
        <v>60</v>
      </c>
      <c r="AH187" t="s">
        <v>60</v>
      </c>
      <c r="AI187" t="b">
        <v>1</v>
      </c>
      <c r="AJ187" t="s">
        <v>156</v>
      </c>
      <c r="AK187" t="s">
        <v>60</v>
      </c>
      <c r="AL187" t="s">
        <v>60</v>
      </c>
      <c r="AM187" t="s">
        <v>60</v>
      </c>
      <c r="AN187" t="s">
        <v>69</v>
      </c>
      <c r="AO187" t="s">
        <v>70</v>
      </c>
      <c r="AP187" t="b">
        <v>0</v>
      </c>
      <c r="AQ187" t="b">
        <v>0</v>
      </c>
      <c r="AR187" t="s">
        <v>71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D187" t="s">
        <v>60</v>
      </c>
    </row>
    <row r="188" spans="1:56" x14ac:dyDescent="0.25">
      <c r="A188" t="s">
        <v>284</v>
      </c>
      <c r="B188" t="s">
        <v>309</v>
      </c>
      <c r="C188">
        <v>1202340</v>
      </c>
      <c r="D188" t="s">
        <v>81</v>
      </c>
      <c r="E188" t="s">
        <v>81</v>
      </c>
      <c r="F188" t="s">
        <v>290</v>
      </c>
      <c r="G188">
        <v>1002</v>
      </c>
      <c r="H188" t="str">
        <f>"09051"</f>
        <v>09051</v>
      </c>
      <c r="I188" t="s">
        <v>60</v>
      </c>
      <c r="J188" s="1">
        <v>18872</v>
      </c>
      <c r="K188" t="s">
        <v>61</v>
      </c>
      <c r="L188">
        <v>30</v>
      </c>
      <c r="M188" t="str">
        <f t="shared" si="12"/>
        <v>0</v>
      </c>
      <c r="N188" t="str">
        <f t="shared" si="8"/>
        <v>0</v>
      </c>
      <c r="O188">
        <v>30</v>
      </c>
      <c r="P188" t="s">
        <v>62</v>
      </c>
      <c r="Q188" t="s">
        <v>63</v>
      </c>
      <c r="R188" t="s">
        <v>63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>
        <v>235</v>
      </c>
      <c r="AC188" t="s">
        <v>67</v>
      </c>
      <c r="AD188" t="b">
        <v>0</v>
      </c>
      <c r="AE188" t="b">
        <v>0</v>
      </c>
      <c r="AF188" t="s">
        <v>68</v>
      </c>
      <c r="AG188" t="s">
        <v>60</v>
      </c>
      <c r="AH188" t="s">
        <v>60</v>
      </c>
      <c r="AI188" t="b">
        <v>1</v>
      </c>
      <c r="AJ188" t="s">
        <v>156</v>
      </c>
      <c r="AK188" t="s">
        <v>60</v>
      </c>
      <c r="AL188" t="s">
        <v>60</v>
      </c>
      <c r="AM188" t="s">
        <v>60</v>
      </c>
      <c r="AN188" t="s">
        <v>69</v>
      </c>
      <c r="AO188" t="s">
        <v>70</v>
      </c>
      <c r="AP188" t="b">
        <v>0</v>
      </c>
      <c r="AQ188" t="b">
        <v>0</v>
      </c>
      <c r="AR188" t="s">
        <v>71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D188" t="s">
        <v>60</v>
      </c>
    </row>
    <row r="189" spans="1:56" x14ac:dyDescent="0.25">
      <c r="A189" t="s">
        <v>284</v>
      </c>
      <c r="B189" t="s">
        <v>310</v>
      </c>
      <c r="C189">
        <v>1202340</v>
      </c>
      <c r="D189" t="s">
        <v>91</v>
      </c>
      <c r="E189" t="s">
        <v>91</v>
      </c>
      <c r="F189" t="s">
        <v>290</v>
      </c>
      <c r="G189" t="s">
        <v>311</v>
      </c>
      <c r="H189" t="str">
        <f>"09051"</f>
        <v>09051</v>
      </c>
      <c r="I189" t="s">
        <v>60</v>
      </c>
      <c r="J189" s="1">
        <v>18872</v>
      </c>
      <c r="K189" t="s">
        <v>61</v>
      </c>
      <c r="L189">
        <v>30</v>
      </c>
      <c r="M189" t="str">
        <f t="shared" si="12"/>
        <v>0</v>
      </c>
      <c r="N189" t="str">
        <f t="shared" ref="N189:N252" si="13">"0"</f>
        <v>0</v>
      </c>
      <c r="O189">
        <v>30</v>
      </c>
      <c r="P189" t="s">
        <v>62</v>
      </c>
      <c r="Q189" t="s">
        <v>63</v>
      </c>
      <c r="R189" t="s">
        <v>63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67</v>
      </c>
      <c r="AD189" t="b">
        <v>0</v>
      </c>
      <c r="AE189" t="b">
        <v>0</v>
      </c>
      <c r="AF189" t="s">
        <v>68</v>
      </c>
      <c r="AG189" t="s">
        <v>60</v>
      </c>
      <c r="AH189" t="s">
        <v>60</v>
      </c>
      <c r="AI189" t="b">
        <v>1</v>
      </c>
      <c r="AJ189" t="s">
        <v>156</v>
      </c>
      <c r="AK189" t="s">
        <v>60</v>
      </c>
      <c r="AL189" t="s">
        <v>60</v>
      </c>
      <c r="AM189" t="s">
        <v>60</v>
      </c>
      <c r="AN189" t="s">
        <v>69</v>
      </c>
      <c r="AO189" t="s">
        <v>70</v>
      </c>
      <c r="AP189" t="b">
        <v>0</v>
      </c>
      <c r="AQ189" t="b">
        <v>0</v>
      </c>
      <c r="AR189" t="s">
        <v>71</v>
      </c>
      <c r="AS189" t="b">
        <v>0</v>
      </c>
      <c r="AT189" t="s">
        <v>60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D189" t="s">
        <v>60</v>
      </c>
    </row>
    <row r="190" spans="1:56" x14ac:dyDescent="0.25">
      <c r="A190" t="s">
        <v>312</v>
      </c>
      <c r="B190" t="s">
        <v>313</v>
      </c>
      <c r="C190" t="s">
        <v>314</v>
      </c>
      <c r="D190" t="s">
        <v>81</v>
      </c>
      <c r="E190" t="s">
        <v>81</v>
      </c>
      <c r="F190" t="s">
        <v>315</v>
      </c>
      <c r="G190">
        <v>2001</v>
      </c>
      <c r="H190" t="s">
        <v>60</v>
      </c>
      <c r="I190" t="s">
        <v>60</v>
      </c>
      <c r="K190" t="s">
        <v>61</v>
      </c>
      <c r="L190">
        <v>35</v>
      </c>
      <c r="M190" t="str">
        <f t="shared" si="12"/>
        <v>0</v>
      </c>
      <c r="N190" t="str">
        <f t="shared" si="13"/>
        <v>0</v>
      </c>
      <c r="O190">
        <v>35</v>
      </c>
      <c r="P190" t="s">
        <v>86</v>
      </c>
      <c r="Q190" t="s">
        <v>63</v>
      </c>
      <c r="R190" t="s">
        <v>77</v>
      </c>
      <c r="S190" t="s">
        <v>64</v>
      </c>
      <c r="T190" t="s">
        <v>65</v>
      </c>
      <c r="U190" t="s">
        <v>66</v>
      </c>
      <c r="V190" t="s">
        <v>66</v>
      </c>
      <c r="X190" t="b">
        <v>0</v>
      </c>
      <c r="Y190" t="b">
        <v>0</v>
      </c>
      <c r="Z190" t="b">
        <v>0</v>
      </c>
      <c r="AA190">
        <v>999</v>
      </c>
      <c r="AB190">
        <v>235</v>
      </c>
      <c r="AC190" t="s">
        <v>67</v>
      </c>
      <c r="AD190" t="b">
        <v>1</v>
      </c>
      <c r="AE190" t="b">
        <v>1</v>
      </c>
      <c r="AF190" t="s">
        <v>68</v>
      </c>
      <c r="AG190" t="s">
        <v>60</v>
      </c>
      <c r="AH190" t="s">
        <v>60</v>
      </c>
      <c r="AI190" t="b">
        <v>1</v>
      </c>
      <c r="AJ190" t="s">
        <v>60</v>
      </c>
      <c r="AK190" t="s">
        <v>60</v>
      </c>
      <c r="AL190" t="s">
        <v>60</v>
      </c>
      <c r="AM190" t="s">
        <v>60</v>
      </c>
      <c r="AN190" t="s">
        <v>69</v>
      </c>
      <c r="AO190" t="s">
        <v>108</v>
      </c>
      <c r="AP190" t="b">
        <v>0</v>
      </c>
      <c r="AQ190" t="b">
        <v>0</v>
      </c>
      <c r="AR190" t="s">
        <v>71</v>
      </c>
      <c r="AS190" t="b">
        <v>0</v>
      </c>
      <c r="AT190" t="s">
        <v>72</v>
      </c>
      <c r="AU190" t="s">
        <v>60</v>
      </c>
      <c r="AX190" t="s">
        <v>101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316</v>
      </c>
      <c r="B191" t="s">
        <v>317</v>
      </c>
      <c r="C191">
        <v>1502410</v>
      </c>
      <c r="D191" t="s">
        <v>74</v>
      </c>
      <c r="E191" t="s">
        <v>74</v>
      </c>
      <c r="F191" t="s">
        <v>318</v>
      </c>
      <c r="G191" t="str">
        <f>"0001"</f>
        <v>0001</v>
      </c>
      <c r="H191" t="str">
        <f t="shared" ref="H191:H210" si="14">"02002"</f>
        <v>02002</v>
      </c>
      <c r="I191" t="s">
        <v>60</v>
      </c>
      <c r="J191" t="s">
        <v>319</v>
      </c>
      <c r="K191" t="s">
        <v>61</v>
      </c>
      <c r="L191">
        <v>25</v>
      </c>
      <c r="M191" t="str">
        <f t="shared" si="12"/>
        <v>0</v>
      </c>
      <c r="N191" t="str">
        <f t="shared" si="13"/>
        <v>0</v>
      </c>
      <c r="O191">
        <v>25</v>
      </c>
      <c r="P191" t="s">
        <v>83</v>
      </c>
      <c r="Q191" t="s">
        <v>77</v>
      </c>
      <c r="R191" t="s">
        <v>77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103</v>
      </c>
      <c r="AB191">
        <v>235</v>
      </c>
      <c r="AC191" t="s">
        <v>67</v>
      </c>
      <c r="AD191" t="b">
        <v>0</v>
      </c>
      <c r="AE191" t="b">
        <v>0</v>
      </c>
      <c r="AF191" t="s">
        <v>68</v>
      </c>
      <c r="AG191" t="s">
        <v>60</v>
      </c>
      <c r="AH191" t="s">
        <v>60</v>
      </c>
      <c r="AI191" t="b">
        <v>1</v>
      </c>
      <c r="AJ191" t="s">
        <v>60</v>
      </c>
      <c r="AK191" t="s">
        <v>60</v>
      </c>
      <c r="AL191" t="s">
        <v>60</v>
      </c>
      <c r="AM191" t="s">
        <v>60</v>
      </c>
      <c r="AN191" t="s">
        <v>69</v>
      </c>
      <c r="AO191" t="s">
        <v>108</v>
      </c>
      <c r="AP191" t="b">
        <v>0</v>
      </c>
      <c r="AQ191" t="b">
        <v>0</v>
      </c>
      <c r="AR191" t="s">
        <v>71</v>
      </c>
      <c r="AS191" t="b">
        <v>0</v>
      </c>
      <c r="AT191" t="s">
        <v>60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316</v>
      </c>
      <c r="B192" t="s">
        <v>317</v>
      </c>
      <c r="C192">
        <v>1502410</v>
      </c>
      <c r="D192" t="s">
        <v>89</v>
      </c>
      <c r="E192" t="s">
        <v>89</v>
      </c>
      <c r="F192" t="s">
        <v>318</v>
      </c>
      <c r="G192" t="str">
        <f>"0005"</f>
        <v>0005</v>
      </c>
      <c r="H192" t="str">
        <f t="shared" si="14"/>
        <v>02002</v>
      </c>
      <c r="I192" t="s">
        <v>60</v>
      </c>
      <c r="J192" t="s">
        <v>319</v>
      </c>
      <c r="K192" t="s">
        <v>61</v>
      </c>
      <c r="L192">
        <v>25</v>
      </c>
      <c r="M192" t="str">
        <f t="shared" si="12"/>
        <v>0</v>
      </c>
      <c r="N192" t="str">
        <f t="shared" si="13"/>
        <v>0</v>
      </c>
      <c r="O192">
        <v>25</v>
      </c>
      <c r="P192" t="s">
        <v>83</v>
      </c>
      <c r="Q192" t="s">
        <v>77</v>
      </c>
      <c r="R192" t="s">
        <v>77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67</v>
      </c>
      <c r="AD192" t="b">
        <v>0</v>
      </c>
      <c r="AE192" t="b">
        <v>0</v>
      </c>
      <c r="AF192" t="s">
        <v>68</v>
      </c>
      <c r="AG192" t="s">
        <v>60</v>
      </c>
      <c r="AH192" t="s">
        <v>60</v>
      </c>
      <c r="AI192" t="b">
        <v>1</v>
      </c>
      <c r="AJ192" t="s">
        <v>60</v>
      </c>
      <c r="AK192" t="s">
        <v>60</v>
      </c>
      <c r="AL192" t="s">
        <v>60</v>
      </c>
      <c r="AM192" t="s">
        <v>60</v>
      </c>
      <c r="AN192" t="s">
        <v>69</v>
      </c>
      <c r="AO192" t="s">
        <v>108</v>
      </c>
      <c r="AP192" t="b">
        <v>0</v>
      </c>
      <c r="AQ192" t="b">
        <v>0</v>
      </c>
      <c r="AR192" t="s">
        <v>71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316</v>
      </c>
      <c r="B193" t="s">
        <v>317</v>
      </c>
      <c r="C193">
        <v>1502410</v>
      </c>
      <c r="D193" t="s">
        <v>89</v>
      </c>
      <c r="E193" t="s">
        <v>89</v>
      </c>
      <c r="F193" t="s">
        <v>318</v>
      </c>
      <c r="G193" t="str">
        <f>"0006"</f>
        <v>0006</v>
      </c>
      <c r="H193" t="str">
        <f t="shared" si="14"/>
        <v>02002</v>
      </c>
      <c r="I193" t="s">
        <v>60</v>
      </c>
      <c r="J193" t="s">
        <v>319</v>
      </c>
      <c r="K193" t="s">
        <v>61</v>
      </c>
      <c r="L193">
        <v>20</v>
      </c>
      <c r="M193" t="str">
        <f t="shared" si="12"/>
        <v>0</v>
      </c>
      <c r="N193" t="str">
        <f t="shared" si="13"/>
        <v>0</v>
      </c>
      <c r="O193">
        <v>20</v>
      </c>
      <c r="P193" t="s">
        <v>86</v>
      </c>
      <c r="Q193" t="s">
        <v>77</v>
      </c>
      <c r="R193" t="s">
        <v>77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67</v>
      </c>
      <c r="AD193" t="b">
        <v>0</v>
      </c>
      <c r="AE193" t="b">
        <v>0</v>
      </c>
      <c r="AF193" t="s">
        <v>68</v>
      </c>
      <c r="AG193" t="s">
        <v>60</v>
      </c>
      <c r="AH193" t="s">
        <v>60</v>
      </c>
      <c r="AI193" t="b">
        <v>1</v>
      </c>
      <c r="AJ193" t="s">
        <v>60</v>
      </c>
      <c r="AK193" t="s">
        <v>60</v>
      </c>
      <c r="AL193" t="s">
        <v>60</v>
      </c>
      <c r="AM193" t="s">
        <v>60</v>
      </c>
      <c r="AN193" t="s">
        <v>69</v>
      </c>
      <c r="AO193" t="s">
        <v>108</v>
      </c>
      <c r="AP193" t="b">
        <v>0</v>
      </c>
      <c r="AQ193" t="b">
        <v>0</v>
      </c>
      <c r="AR193" t="s">
        <v>71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316</v>
      </c>
      <c r="B194" t="s">
        <v>320</v>
      </c>
      <c r="C194">
        <v>1502420</v>
      </c>
      <c r="D194" t="s">
        <v>89</v>
      </c>
      <c r="E194" t="s">
        <v>89</v>
      </c>
      <c r="F194" t="s">
        <v>318</v>
      </c>
      <c r="G194" t="str">
        <f>"0001"</f>
        <v>0001</v>
      </c>
      <c r="H194" t="str">
        <f t="shared" si="14"/>
        <v>02002</v>
      </c>
      <c r="I194" t="s">
        <v>60</v>
      </c>
      <c r="J194" t="s">
        <v>319</v>
      </c>
      <c r="K194" t="s">
        <v>61</v>
      </c>
      <c r="L194">
        <v>12</v>
      </c>
      <c r="M194" t="str">
        <f t="shared" si="12"/>
        <v>0</v>
      </c>
      <c r="N194" t="str">
        <f t="shared" si="13"/>
        <v>0</v>
      </c>
      <c r="O194">
        <v>12</v>
      </c>
      <c r="P194" t="s">
        <v>83</v>
      </c>
      <c r="Q194" t="s">
        <v>77</v>
      </c>
      <c r="R194" t="s">
        <v>77</v>
      </c>
      <c r="S194" t="s">
        <v>64</v>
      </c>
      <c r="T194" t="s">
        <v>65</v>
      </c>
      <c r="U194" t="s">
        <v>66</v>
      </c>
      <c r="V194" t="s">
        <v>66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67</v>
      </c>
      <c r="AD194" t="b">
        <v>0</v>
      </c>
      <c r="AE194" t="b">
        <v>0</v>
      </c>
      <c r="AF194" t="s">
        <v>68</v>
      </c>
      <c r="AG194" t="s">
        <v>60</v>
      </c>
      <c r="AH194" t="s">
        <v>60</v>
      </c>
      <c r="AI194" t="b">
        <v>1</v>
      </c>
      <c r="AJ194" t="s">
        <v>60</v>
      </c>
      <c r="AK194" t="s">
        <v>60</v>
      </c>
      <c r="AL194" t="s">
        <v>60</v>
      </c>
      <c r="AM194" t="s">
        <v>60</v>
      </c>
      <c r="AN194" t="s">
        <v>69</v>
      </c>
      <c r="AO194" t="s">
        <v>108</v>
      </c>
      <c r="AP194" t="b">
        <v>0</v>
      </c>
      <c r="AQ194" t="b">
        <v>0</v>
      </c>
      <c r="AR194" t="s">
        <v>71</v>
      </c>
      <c r="AS194" t="b">
        <v>0</v>
      </c>
      <c r="AT194" t="s">
        <v>72</v>
      </c>
      <c r="AU194" t="s">
        <v>60</v>
      </c>
      <c r="AX194" t="s">
        <v>101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316</v>
      </c>
      <c r="B195" t="s">
        <v>320</v>
      </c>
      <c r="C195">
        <v>1502420</v>
      </c>
      <c r="D195" t="s">
        <v>89</v>
      </c>
      <c r="E195" t="s">
        <v>89</v>
      </c>
      <c r="F195" t="s">
        <v>318</v>
      </c>
      <c r="G195" t="str">
        <f>"0005"</f>
        <v>0005</v>
      </c>
      <c r="H195" t="str">
        <f t="shared" si="14"/>
        <v>02002</v>
      </c>
      <c r="I195" t="s">
        <v>60</v>
      </c>
      <c r="J195" t="s">
        <v>319</v>
      </c>
      <c r="K195" t="s">
        <v>61</v>
      </c>
      <c r="L195">
        <v>25</v>
      </c>
      <c r="M195" t="str">
        <f t="shared" si="12"/>
        <v>0</v>
      </c>
      <c r="N195" t="str">
        <f t="shared" si="13"/>
        <v>0</v>
      </c>
      <c r="O195">
        <v>25</v>
      </c>
      <c r="P195" t="s">
        <v>86</v>
      </c>
      <c r="Q195" t="s">
        <v>77</v>
      </c>
      <c r="R195" t="s">
        <v>77</v>
      </c>
      <c r="S195" t="s">
        <v>64</v>
      </c>
      <c r="T195" t="s">
        <v>65</v>
      </c>
      <c r="U195" t="s">
        <v>66</v>
      </c>
      <c r="V195" t="s">
        <v>66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67</v>
      </c>
      <c r="AD195" t="b">
        <v>0</v>
      </c>
      <c r="AE195" t="b">
        <v>0</v>
      </c>
      <c r="AF195" t="s">
        <v>68</v>
      </c>
      <c r="AG195" t="s">
        <v>60</v>
      </c>
      <c r="AH195" t="s">
        <v>60</v>
      </c>
      <c r="AI195" t="b">
        <v>1</v>
      </c>
      <c r="AJ195" t="s">
        <v>60</v>
      </c>
      <c r="AK195" t="s">
        <v>60</v>
      </c>
      <c r="AL195" t="s">
        <v>60</v>
      </c>
      <c r="AM195" t="s">
        <v>60</v>
      </c>
      <c r="AN195" t="s">
        <v>69</v>
      </c>
      <c r="AO195" t="s">
        <v>108</v>
      </c>
      <c r="AP195" t="b">
        <v>0</v>
      </c>
      <c r="AQ195" t="b">
        <v>0</v>
      </c>
      <c r="AR195" t="s">
        <v>71</v>
      </c>
      <c r="AS195" t="b">
        <v>0</v>
      </c>
      <c r="AT195" t="s">
        <v>60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316</v>
      </c>
      <c r="B196" t="s">
        <v>321</v>
      </c>
      <c r="C196">
        <v>1501360</v>
      </c>
      <c r="D196" t="s">
        <v>81</v>
      </c>
      <c r="E196" t="s">
        <v>81</v>
      </c>
      <c r="F196" t="s">
        <v>318</v>
      </c>
      <c r="G196" t="str">
        <f>"0001"</f>
        <v>0001</v>
      </c>
      <c r="H196" t="str">
        <f t="shared" si="14"/>
        <v>02002</v>
      </c>
      <c r="I196" t="s">
        <v>60</v>
      </c>
      <c r="J196" t="s">
        <v>319</v>
      </c>
      <c r="K196" t="s">
        <v>61</v>
      </c>
      <c r="L196">
        <v>8</v>
      </c>
      <c r="M196" t="str">
        <f t="shared" si="12"/>
        <v>0</v>
      </c>
      <c r="N196" t="str">
        <f t="shared" si="13"/>
        <v>0</v>
      </c>
      <c r="O196">
        <v>8</v>
      </c>
      <c r="P196" t="s">
        <v>86</v>
      </c>
      <c r="Q196" t="s">
        <v>77</v>
      </c>
      <c r="R196" t="s">
        <v>77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>
        <v>235</v>
      </c>
      <c r="AC196" t="s">
        <v>67</v>
      </c>
      <c r="AD196" t="b">
        <v>0</v>
      </c>
      <c r="AE196" t="b">
        <v>0</v>
      </c>
      <c r="AF196" t="s">
        <v>68</v>
      </c>
      <c r="AG196" t="s">
        <v>60</v>
      </c>
      <c r="AH196" t="s">
        <v>60</v>
      </c>
      <c r="AI196" t="b">
        <v>1</v>
      </c>
      <c r="AJ196" t="s">
        <v>60</v>
      </c>
      <c r="AK196" t="s">
        <v>60</v>
      </c>
      <c r="AL196" t="s">
        <v>60</v>
      </c>
      <c r="AM196" t="s">
        <v>60</v>
      </c>
      <c r="AN196" t="s">
        <v>69</v>
      </c>
      <c r="AO196" t="s">
        <v>108</v>
      </c>
      <c r="AP196" t="b">
        <v>0</v>
      </c>
      <c r="AQ196" t="b">
        <v>0</v>
      </c>
      <c r="AR196" t="s">
        <v>71</v>
      </c>
      <c r="AS196" t="b">
        <v>0</v>
      </c>
      <c r="AT196" t="s">
        <v>60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316</v>
      </c>
      <c r="B197" t="s">
        <v>321</v>
      </c>
      <c r="C197">
        <v>1501360</v>
      </c>
      <c r="D197" t="s">
        <v>81</v>
      </c>
      <c r="E197" t="s">
        <v>81</v>
      </c>
      <c r="F197" t="s">
        <v>318</v>
      </c>
      <c r="G197" t="str">
        <f>"0002"</f>
        <v>0002</v>
      </c>
      <c r="H197" t="str">
        <f t="shared" si="14"/>
        <v>02002</v>
      </c>
      <c r="I197" t="s">
        <v>60</v>
      </c>
      <c r="J197" t="s">
        <v>319</v>
      </c>
      <c r="K197" t="s">
        <v>61</v>
      </c>
      <c r="L197">
        <v>15</v>
      </c>
      <c r="M197" t="str">
        <f t="shared" si="12"/>
        <v>0</v>
      </c>
      <c r="N197" t="str">
        <f t="shared" si="13"/>
        <v>0</v>
      </c>
      <c r="O197">
        <v>15</v>
      </c>
      <c r="P197" t="s">
        <v>83</v>
      </c>
      <c r="Q197" t="s">
        <v>77</v>
      </c>
      <c r="R197" t="s">
        <v>77</v>
      </c>
      <c r="S197" t="s">
        <v>64</v>
      </c>
      <c r="T197" t="s">
        <v>65</v>
      </c>
      <c r="U197" t="s">
        <v>66</v>
      </c>
      <c r="V197" t="s">
        <v>66</v>
      </c>
      <c r="X197" t="b">
        <v>1</v>
      </c>
      <c r="Y197" t="b">
        <v>1</v>
      </c>
      <c r="Z197" t="b">
        <v>1</v>
      </c>
      <c r="AA197">
        <v>103</v>
      </c>
      <c r="AB197">
        <v>235</v>
      </c>
      <c r="AC197" t="s">
        <v>67</v>
      </c>
      <c r="AD197" t="b">
        <v>0</v>
      </c>
      <c r="AE197" t="b">
        <v>0</v>
      </c>
      <c r="AF197" t="s">
        <v>68</v>
      </c>
      <c r="AG197" t="s">
        <v>60</v>
      </c>
      <c r="AH197" t="s">
        <v>60</v>
      </c>
      <c r="AI197" t="b">
        <v>1</v>
      </c>
      <c r="AJ197" t="s">
        <v>60</v>
      </c>
      <c r="AK197" t="s">
        <v>60</v>
      </c>
      <c r="AL197" t="s">
        <v>60</v>
      </c>
      <c r="AM197" t="s">
        <v>60</v>
      </c>
      <c r="AN197" t="s">
        <v>69</v>
      </c>
      <c r="AO197" t="s">
        <v>108</v>
      </c>
      <c r="AP197" t="b">
        <v>0</v>
      </c>
      <c r="AQ197" t="b">
        <v>0</v>
      </c>
      <c r="AR197" t="s">
        <v>71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316</v>
      </c>
      <c r="B198" t="s">
        <v>321</v>
      </c>
      <c r="C198">
        <v>1501360</v>
      </c>
      <c r="D198" t="s">
        <v>91</v>
      </c>
      <c r="E198" t="s">
        <v>91</v>
      </c>
      <c r="F198" t="s">
        <v>318</v>
      </c>
      <c r="G198" t="str">
        <f>"0003"</f>
        <v>0003</v>
      </c>
      <c r="H198" t="str">
        <f t="shared" si="14"/>
        <v>02002</v>
      </c>
      <c r="I198" t="s">
        <v>60</v>
      </c>
      <c r="J198" t="s">
        <v>319</v>
      </c>
      <c r="K198" t="s">
        <v>61</v>
      </c>
      <c r="L198">
        <v>9</v>
      </c>
      <c r="M198" t="str">
        <f t="shared" si="12"/>
        <v>0</v>
      </c>
      <c r="N198" t="str">
        <f t="shared" si="13"/>
        <v>0</v>
      </c>
      <c r="O198">
        <v>9</v>
      </c>
      <c r="P198" t="s">
        <v>86</v>
      </c>
      <c r="Q198" t="s">
        <v>77</v>
      </c>
      <c r="R198" t="s">
        <v>77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67</v>
      </c>
      <c r="AD198" t="b">
        <v>0</v>
      </c>
      <c r="AE198" t="b">
        <v>0</v>
      </c>
      <c r="AF198" t="s">
        <v>68</v>
      </c>
      <c r="AG198" t="s">
        <v>60</v>
      </c>
      <c r="AH198" t="s">
        <v>60</v>
      </c>
      <c r="AI198" t="b">
        <v>1</v>
      </c>
      <c r="AJ198" t="s">
        <v>60</v>
      </c>
      <c r="AK198" t="s">
        <v>60</v>
      </c>
      <c r="AL198" t="s">
        <v>60</v>
      </c>
      <c r="AM198" t="s">
        <v>60</v>
      </c>
      <c r="AN198" t="s">
        <v>69</v>
      </c>
      <c r="AO198" t="s">
        <v>108</v>
      </c>
      <c r="AP198" t="b">
        <v>0</v>
      </c>
      <c r="AQ198" t="b">
        <v>0</v>
      </c>
      <c r="AR198" t="s">
        <v>71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316</v>
      </c>
      <c r="B199" t="s">
        <v>321</v>
      </c>
      <c r="C199">
        <v>1501360</v>
      </c>
      <c r="D199" t="s">
        <v>87</v>
      </c>
      <c r="E199" t="s">
        <v>87</v>
      </c>
      <c r="F199" t="s">
        <v>318</v>
      </c>
      <c r="G199" t="str">
        <f>"0004"</f>
        <v>0004</v>
      </c>
      <c r="H199" t="str">
        <f t="shared" si="14"/>
        <v>02002</v>
      </c>
      <c r="I199" t="s">
        <v>60</v>
      </c>
      <c r="J199" t="s">
        <v>319</v>
      </c>
      <c r="K199" t="s">
        <v>61</v>
      </c>
      <c r="L199">
        <v>8</v>
      </c>
      <c r="N199" t="str">
        <f t="shared" si="13"/>
        <v>0</v>
      </c>
      <c r="O199">
        <v>8</v>
      </c>
      <c r="P199" t="s">
        <v>86</v>
      </c>
      <c r="Q199" t="s">
        <v>77</v>
      </c>
      <c r="R199" t="s">
        <v>77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>
        <v>235</v>
      </c>
      <c r="AC199" t="s">
        <v>67</v>
      </c>
      <c r="AD199" t="b">
        <v>0</v>
      </c>
      <c r="AE199" t="b">
        <v>0</v>
      </c>
      <c r="AF199" t="s">
        <v>68</v>
      </c>
      <c r="AG199" t="s">
        <v>60</v>
      </c>
      <c r="AH199" t="s">
        <v>60</v>
      </c>
      <c r="AI199" t="b">
        <v>1</v>
      </c>
      <c r="AJ199" t="s">
        <v>60</v>
      </c>
      <c r="AK199" t="s">
        <v>60</v>
      </c>
      <c r="AL199" t="s">
        <v>60</v>
      </c>
      <c r="AM199" t="s">
        <v>60</v>
      </c>
      <c r="AN199" t="s">
        <v>69</v>
      </c>
      <c r="AO199" t="s">
        <v>108</v>
      </c>
      <c r="AP199" t="b">
        <v>0</v>
      </c>
      <c r="AQ199" t="b">
        <v>0</v>
      </c>
      <c r="AR199" t="s">
        <v>71</v>
      </c>
      <c r="AS199" t="b">
        <v>0</v>
      </c>
      <c r="AT199" t="s">
        <v>72</v>
      </c>
      <c r="AU199" t="s">
        <v>60</v>
      </c>
      <c r="AX199" t="s">
        <v>101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316</v>
      </c>
      <c r="B200" t="s">
        <v>322</v>
      </c>
      <c r="C200">
        <v>1503310</v>
      </c>
      <c r="D200" t="s">
        <v>74</v>
      </c>
      <c r="E200" t="s">
        <v>74</v>
      </c>
      <c r="F200" t="s">
        <v>323</v>
      </c>
      <c r="G200" t="str">
        <f>"0005"</f>
        <v>0005</v>
      </c>
      <c r="H200" t="str">
        <f t="shared" si="14"/>
        <v>02002</v>
      </c>
      <c r="I200" t="s">
        <v>60</v>
      </c>
      <c r="J200" t="s">
        <v>319</v>
      </c>
      <c r="K200" t="s">
        <v>61</v>
      </c>
      <c r="L200">
        <v>37</v>
      </c>
      <c r="M200" t="str">
        <f>"0"</f>
        <v>0</v>
      </c>
      <c r="N200" t="str">
        <f t="shared" si="13"/>
        <v>0</v>
      </c>
      <c r="O200">
        <v>37</v>
      </c>
      <c r="P200" t="s">
        <v>86</v>
      </c>
      <c r="Q200" t="s">
        <v>77</v>
      </c>
      <c r="R200" t="s">
        <v>77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>
        <v>235</v>
      </c>
      <c r="AC200" t="s">
        <v>67</v>
      </c>
      <c r="AD200" t="b">
        <v>0</v>
      </c>
      <c r="AE200" t="b">
        <v>0</v>
      </c>
      <c r="AF200" t="s">
        <v>68</v>
      </c>
      <c r="AG200" t="s">
        <v>60</v>
      </c>
      <c r="AH200" t="s">
        <v>60</v>
      </c>
      <c r="AI200" t="b">
        <v>1</v>
      </c>
      <c r="AJ200" t="s">
        <v>60</v>
      </c>
      <c r="AK200" t="s">
        <v>60</v>
      </c>
      <c r="AL200" t="s">
        <v>60</v>
      </c>
      <c r="AM200" t="s">
        <v>60</v>
      </c>
      <c r="AN200" t="s">
        <v>69</v>
      </c>
      <c r="AO200" t="s">
        <v>108</v>
      </c>
      <c r="AP200" t="b">
        <v>0</v>
      </c>
      <c r="AQ200" t="b">
        <v>0</v>
      </c>
      <c r="AR200" t="s">
        <v>71</v>
      </c>
      <c r="AS200" t="b">
        <v>0</v>
      </c>
      <c r="AT200" t="s">
        <v>60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316</v>
      </c>
      <c r="B201" t="s">
        <v>322</v>
      </c>
      <c r="C201">
        <v>1503310</v>
      </c>
      <c r="D201" t="s">
        <v>58</v>
      </c>
      <c r="E201" t="s">
        <v>58</v>
      </c>
      <c r="F201" t="s">
        <v>323</v>
      </c>
      <c r="G201" t="str">
        <f>"0006"</f>
        <v>0006</v>
      </c>
      <c r="H201" t="str">
        <f t="shared" si="14"/>
        <v>02002</v>
      </c>
      <c r="I201" t="s">
        <v>60</v>
      </c>
      <c r="J201" t="s">
        <v>319</v>
      </c>
      <c r="K201" t="s">
        <v>61</v>
      </c>
      <c r="L201">
        <v>37</v>
      </c>
      <c r="M201" t="str">
        <f>"0"</f>
        <v>0</v>
      </c>
      <c r="N201" t="str">
        <f t="shared" si="13"/>
        <v>0</v>
      </c>
      <c r="O201">
        <v>37</v>
      </c>
      <c r="P201" t="s">
        <v>86</v>
      </c>
      <c r="Q201" t="s">
        <v>77</v>
      </c>
      <c r="R201" t="s">
        <v>77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67</v>
      </c>
      <c r="AD201" t="b">
        <v>0</v>
      </c>
      <c r="AE201" t="b">
        <v>0</v>
      </c>
      <c r="AF201" t="s">
        <v>68</v>
      </c>
      <c r="AG201" t="s">
        <v>60</v>
      </c>
      <c r="AH201" t="s">
        <v>60</v>
      </c>
      <c r="AI201" t="b">
        <v>1</v>
      </c>
      <c r="AJ201" t="s">
        <v>60</v>
      </c>
      <c r="AK201" t="s">
        <v>60</v>
      </c>
      <c r="AL201" t="s">
        <v>60</v>
      </c>
      <c r="AM201" t="s">
        <v>60</v>
      </c>
      <c r="AN201" t="s">
        <v>69</v>
      </c>
      <c r="AO201" t="s">
        <v>108</v>
      </c>
      <c r="AP201" t="b">
        <v>0</v>
      </c>
      <c r="AQ201" t="b">
        <v>0</v>
      </c>
      <c r="AR201" t="s">
        <v>71</v>
      </c>
      <c r="AS201" t="b">
        <v>0</v>
      </c>
      <c r="AT201" t="s">
        <v>60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316</v>
      </c>
      <c r="B202" t="s">
        <v>322</v>
      </c>
      <c r="C202">
        <v>1503310</v>
      </c>
      <c r="D202" t="s">
        <v>87</v>
      </c>
      <c r="E202" t="s">
        <v>87</v>
      </c>
      <c r="F202" t="s">
        <v>323</v>
      </c>
      <c r="G202" t="str">
        <f>"0007"</f>
        <v>0007</v>
      </c>
      <c r="H202" t="str">
        <f t="shared" si="14"/>
        <v>02002</v>
      </c>
      <c r="I202" t="s">
        <v>60</v>
      </c>
      <c r="J202" t="s">
        <v>319</v>
      </c>
      <c r="K202" t="s">
        <v>61</v>
      </c>
      <c r="L202">
        <v>37</v>
      </c>
      <c r="N202" t="str">
        <f t="shared" si="13"/>
        <v>0</v>
      </c>
      <c r="O202">
        <v>37</v>
      </c>
      <c r="P202" t="s">
        <v>83</v>
      </c>
      <c r="Q202" t="s">
        <v>77</v>
      </c>
      <c r="R202" t="s">
        <v>77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103</v>
      </c>
      <c r="AB202">
        <v>235</v>
      </c>
      <c r="AC202" t="s">
        <v>67</v>
      </c>
      <c r="AD202" t="b">
        <v>0</v>
      </c>
      <c r="AE202" t="b">
        <v>0</v>
      </c>
      <c r="AF202" t="s">
        <v>68</v>
      </c>
      <c r="AG202" t="s">
        <v>60</v>
      </c>
      <c r="AH202" t="s">
        <v>60</v>
      </c>
      <c r="AI202" t="b">
        <v>1</v>
      </c>
      <c r="AJ202" t="s">
        <v>60</v>
      </c>
      <c r="AK202" t="s">
        <v>60</v>
      </c>
      <c r="AL202" t="s">
        <v>60</v>
      </c>
      <c r="AM202" t="s">
        <v>60</v>
      </c>
      <c r="AN202" t="s">
        <v>69</v>
      </c>
      <c r="AO202" t="s">
        <v>108</v>
      </c>
      <c r="AP202" t="b">
        <v>0</v>
      </c>
      <c r="AQ202" t="b">
        <v>0</v>
      </c>
      <c r="AR202" t="s">
        <v>71</v>
      </c>
      <c r="AS202" t="b">
        <v>0</v>
      </c>
      <c r="AT202" t="s">
        <v>60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316</v>
      </c>
      <c r="B203" t="s">
        <v>324</v>
      </c>
      <c r="C203">
        <v>1505500</v>
      </c>
      <c r="D203" t="s">
        <v>89</v>
      </c>
      <c r="E203" t="s">
        <v>89</v>
      </c>
      <c r="F203" t="s">
        <v>323</v>
      </c>
      <c r="G203" t="str">
        <f>"0005"</f>
        <v>0005</v>
      </c>
      <c r="H203" t="str">
        <f t="shared" si="14"/>
        <v>02002</v>
      </c>
      <c r="I203" t="s">
        <v>60</v>
      </c>
      <c r="J203" t="s">
        <v>319</v>
      </c>
      <c r="K203" t="s">
        <v>61</v>
      </c>
      <c r="L203">
        <v>30</v>
      </c>
      <c r="N203" t="str">
        <f t="shared" si="13"/>
        <v>0</v>
      </c>
      <c r="O203">
        <v>30</v>
      </c>
      <c r="P203" t="s">
        <v>86</v>
      </c>
      <c r="Q203" t="s">
        <v>77</v>
      </c>
      <c r="R203" t="s">
        <v>77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67</v>
      </c>
      <c r="AD203" t="b">
        <v>0</v>
      </c>
      <c r="AE203" t="b">
        <v>0</v>
      </c>
      <c r="AF203" t="s">
        <v>68</v>
      </c>
      <c r="AG203" t="s">
        <v>60</v>
      </c>
      <c r="AH203" t="s">
        <v>60</v>
      </c>
      <c r="AI203" t="b">
        <v>1</v>
      </c>
      <c r="AJ203" t="s">
        <v>60</v>
      </c>
      <c r="AK203" t="s">
        <v>60</v>
      </c>
      <c r="AL203" t="s">
        <v>60</v>
      </c>
      <c r="AM203" t="s">
        <v>60</v>
      </c>
      <c r="AN203" t="s">
        <v>69</v>
      </c>
      <c r="AO203" t="s">
        <v>108</v>
      </c>
      <c r="AP203" t="b">
        <v>0</v>
      </c>
      <c r="AQ203" t="b">
        <v>0</v>
      </c>
      <c r="AR203" t="s">
        <v>71</v>
      </c>
      <c r="AS203" t="b">
        <v>0</v>
      </c>
      <c r="AT203" t="s">
        <v>60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316</v>
      </c>
      <c r="B204" t="s">
        <v>324</v>
      </c>
      <c r="C204">
        <v>1505500</v>
      </c>
      <c r="D204" t="s">
        <v>74</v>
      </c>
      <c r="E204" t="s">
        <v>74</v>
      </c>
      <c r="F204" t="s">
        <v>323</v>
      </c>
      <c r="G204" t="str">
        <f>"0006"</f>
        <v>0006</v>
      </c>
      <c r="H204" t="str">
        <f t="shared" si="14"/>
        <v>02002</v>
      </c>
      <c r="I204" t="s">
        <v>60</v>
      </c>
      <c r="J204" t="s">
        <v>319</v>
      </c>
      <c r="K204" t="s">
        <v>61</v>
      </c>
      <c r="L204">
        <v>38</v>
      </c>
      <c r="M204" t="str">
        <f t="shared" ref="M204:M209" si="15">"0"</f>
        <v>0</v>
      </c>
      <c r="N204" t="str">
        <f t="shared" si="13"/>
        <v>0</v>
      </c>
      <c r="O204">
        <v>38</v>
      </c>
      <c r="P204" t="s">
        <v>83</v>
      </c>
      <c r="Q204" t="s">
        <v>77</v>
      </c>
      <c r="R204" t="s">
        <v>77</v>
      </c>
      <c r="S204" t="s">
        <v>64</v>
      </c>
      <c r="T204" t="s">
        <v>65</v>
      </c>
      <c r="U204" t="s">
        <v>66</v>
      </c>
      <c r="V204" t="s">
        <v>66</v>
      </c>
      <c r="X204" t="b">
        <v>1</v>
      </c>
      <c r="Y204" t="b">
        <v>1</v>
      </c>
      <c r="Z204" t="b">
        <v>1</v>
      </c>
      <c r="AA204">
        <v>103</v>
      </c>
      <c r="AB204">
        <v>235</v>
      </c>
      <c r="AC204" t="s">
        <v>67</v>
      </c>
      <c r="AD204" t="b">
        <v>0</v>
      </c>
      <c r="AE204" t="b">
        <v>0</v>
      </c>
      <c r="AF204" t="s">
        <v>68</v>
      </c>
      <c r="AG204" t="s">
        <v>60</v>
      </c>
      <c r="AH204" t="s">
        <v>60</v>
      </c>
      <c r="AI204" t="b">
        <v>1</v>
      </c>
      <c r="AJ204" t="s">
        <v>60</v>
      </c>
      <c r="AK204" t="s">
        <v>60</v>
      </c>
      <c r="AL204" t="s">
        <v>60</v>
      </c>
      <c r="AM204" t="s">
        <v>60</v>
      </c>
      <c r="AN204" t="s">
        <v>69</v>
      </c>
      <c r="AO204" t="s">
        <v>108</v>
      </c>
      <c r="AP204" t="b">
        <v>0</v>
      </c>
      <c r="AQ204" t="b">
        <v>0</v>
      </c>
      <c r="AR204" t="s">
        <v>71</v>
      </c>
      <c r="AS204" t="b">
        <v>0</v>
      </c>
      <c r="AT204" t="s">
        <v>60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316</v>
      </c>
      <c r="B205" t="s">
        <v>325</v>
      </c>
      <c r="C205">
        <v>1501340</v>
      </c>
      <c r="D205" t="s">
        <v>91</v>
      </c>
      <c r="E205" t="s">
        <v>91</v>
      </c>
      <c r="F205" t="s">
        <v>318</v>
      </c>
      <c r="G205" t="str">
        <f>"0001"</f>
        <v>0001</v>
      </c>
      <c r="H205" t="str">
        <f t="shared" si="14"/>
        <v>02002</v>
      </c>
      <c r="I205" t="s">
        <v>60</v>
      </c>
      <c r="J205" t="s">
        <v>319</v>
      </c>
      <c r="K205" t="s">
        <v>61</v>
      </c>
      <c r="L205">
        <v>14</v>
      </c>
      <c r="M205" t="str">
        <f t="shared" si="15"/>
        <v>0</v>
      </c>
      <c r="N205" t="str">
        <f t="shared" si="13"/>
        <v>0</v>
      </c>
      <c r="O205">
        <v>14</v>
      </c>
      <c r="P205" t="s">
        <v>86</v>
      </c>
      <c r="Q205" t="s">
        <v>77</v>
      </c>
      <c r="R205" t="s">
        <v>77</v>
      </c>
      <c r="S205" t="s">
        <v>64</v>
      </c>
      <c r="T205" t="s">
        <v>65</v>
      </c>
      <c r="U205" t="s">
        <v>66</v>
      </c>
      <c r="V205" t="s">
        <v>66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67</v>
      </c>
      <c r="AD205" t="b">
        <v>0</v>
      </c>
      <c r="AE205" t="b">
        <v>0</v>
      </c>
      <c r="AF205" t="s">
        <v>68</v>
      </c>
      <c r="AG205" t="s">
        <v>60</v>
      </c>
      <c r="AH205" t="s">
        <v>60</v>
      </c>
      <c r="AI205" t="b">
        <v>1</v>
      </c>
      <c r="AJ205" t="s">
        <v>60</v>
      </c>
      <c r="AK205" t="s">
        <v>60</v>
      </c>
      <c r="AL205" t="s">
        <v>60</v>
      </c>
      <c r="AM205" t="s">
        <v>60</v>
      </c>
      <c r="AN205" t="s">
        <v>69</v>
      </c>
      <c r="AO205" t="s">
        <v>108</v>
      </c>
      <c r="AP205" t="b">
        <v>0</v>
      </c>
      <c r="AQ205" t="b">
        <v>0</v>
      </c>
      <c r="AR205" t="s">
        <v>71</v>
      </c>
      <c r="AS205" t="b">
        <v>0</v>
      </c>
      <c r="AT205" t="s">
        <v>60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316</v>
      </c>
      <c r="B206" t="s">
        <v>325</v>
      </c>
      <c r="C206">
        <v>1501340</v>
      </c>
      <c r="D206" t="s">
        <v>81</v>
      </c>
      <c r="E206" t="s">
        <v>81</v>
      </c>
      <c r="F206" t="s">
        <v>318</v>
      </c>
      <c r="G206" t="str">
        <f>"0003"</f>
        <v>0003</v>
      </c>
      <c r="H206" t="str">
        <f t="shared" si="14"/>
        <v>02002</v>
      </c>
      <c r="I206" t="s">
        <v>60</v>
      </c>
      <c r="J206" t="s">
        <v>319</v>
      </c>
      <c r="K206" t="s">
        <v>61</v>
      </c>
      <c r="L206">
        <v>15</v>
      </c>
      <c r="M206" t="str">
        <f t="shared" si="15"/>
        <v>0</v>
      </c>
      <c r="N206" t="str">
        <f t="shared" si="13"/>
        <v>0</v>
      </c>
      <c r="O206">
        <v>15</v>
      </c>
      <c r="P206" t="s">
        <v>83</v>
      </c>
      <c r="Q206" t="s">
        <v>77</v>
      </c>
      <c r="R206" t="s">
        <v>77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>
        <v>235</v>
      </c>
      <c r="AC206" t="s">
        <v>67</v>
      </c>
      <c r="AD206" t="b">
        <v>0</v>
      </c>
      <c r="AE206" t="b">
        <v>0</v>
      </c>
      <c r="AF206" t="s">
        <v>68</v>
      </c>
      <c r="AG206" t="s">
        <v>60</v>
      </c>
      <c r="AH206" t="s">
        <v>60</v>
      </c>
      <c r="AI206" t="b">
        <v>1</v>
      </c>
      <c r="AJ206" t="s">
        <v>60</v>
      </c>
      <c r="AK206" t="s">
        <v>60</v>
      </c>
      <c r="AL206" t="s">
        <v>60</v>
      </c>
      <c r="AM206" t="s">
        <v>60</v>
      </c>
      <c r="AN206" t="s">
        <v>69</v>
      </c>
      <c r="AO206" t="s">
        <v>108</v>
      </c>
      <c r="AP206" t="b">
        <v>0</v>
      </c>
      <c r="AQ206" t="b">
        <v>0</v>
      </c>
      <c r="AR206" t="s">
        <v>71</v>
      </c>
      <c r="AS206" t="b">
        <v>0</v>
      </c>
      <c r="AT206" t="s">
        <v>72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316</v>
      </c>
      <c r="B207" t="s">
        <v>325</v>
      </c>
      <c r="C207">
        <v>1501340</v>
      </c>
      <c r="D207" t="s">
        <v>81</v>
      </c>
      <c r="E207" t="s">
        <v>81</v>
      </c>
      <c r="F207" t="s">
        <v>318</v>
      </c>
      <c r="G207" t="str">
        <f>"0004"</f>
        <v>0004</v>
      </c>
      <c r="H207" t="str">
        <f t="shared" si="14"/>
        <v>02002</v>
      </c>
      <c r="I207" t="s">
        <v>60</v>
      </c>
      <c r="J207" t="s">
        <v>319</v>
      </c>
      <c r="K207" t="s">
        <v>61</v>
      </c>
      <c r="L207">
        <v>16</v>
      </c>
      <c r="M207" t="str">
        <f t="shared" si="15"/>
        <v>0</v>
      </c>
      <c r="N207" t="str">
        <f t="shared" si="13"/>
        <v>0</v>
      </c>
      <c r="O207">
        <v>16</v>
      </c>
      <c r="P207" t="s">
        <v>86</v>
      </c>
      <c r="Q207" t="s">
        <v>77</v>
      </c>
      <c r="R207" t="s">
        <v>77</v>
      </c>
      <c r="S207" t="s">
        <v>64</v>
      </c>
      <c r="T207" t="s">
        <v>65</v>
      </c>
      <c r="U207" t="s">
        <v>66</v>
      </c>
      <c r="V207" t="s">
        <v>66</v>
      </c>
      <c r="X207" t="b">
        <v>1</v>
      </c>
      <c r="Y207" t="b">
        <v>1</v>
      </c>
      <c r="Z207" t="b">
        <v>1</v>
      </c>
      <c r="AA207">
        <v>103</v>
      </c>
      <c r="AB207">
        <v>235</v>
      </c>
      <c r="AC207" t="s">
        <v>67</v>
      </c>
      <c r="AD207" t="b">
        <v>0</v>
      </c>
      <c r="AE207" t="b">
        <v>0</v>
      </c>
      <c r="AF207" t="s">
        <v>68</v>
      </c>
      <c r="AG207" t="s">
        <v>60</v>
      </c>
      <c r="AH207" t="s">
        <v>60</v>
      </c>
      <c r="AI207" t="b">
        <v>1</v>
      </c>
      <c r="AJ207" t="s">
        <v>60</v>
      </c>
      <c r="AK207" t="s">
        <v>60</v>
      </c>
      <c r="AL207" t="s">
        <v>60</v>
      </c>
      <c r="AM207" t="s">
        <v>60</v>
      </c>
      <c r="AN207" t="s">
        <v>69</v>
      </c>
      <c r="AO207" t="s">
        <v>108</v>
      </c>
      <c r="AP207" t="b">
        <v>0</v>
      </c>
      <c r="AQ207" t="b">
        <v>0</v>
      </c>
      <c r="AR207" t="s">
        <v>71</v>
      </c>
      <c r="AS207" t="b">
        <v>0</v>
      </c>
      <c r="AT207" t="s">
        <v>72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316</v>
      </c>
      <c r="B208" t="s">
        <v>325</v>
      </c>
      <c r="C208">
        <v>1501340</v>
      </c>
      <c r="D208" t="s">
        <v>91</v>
      </c>
      <c r="E208" t="s">
        <v>91</v>
      </c>
      <c r="F208" t="s">
        <v>318</v>
      </c>
      <c r="G208" t="str">
        <f>"0005"</f>
        <v>0005</v>
      </c>
      <c r="H208" t="str">
        <f t="shared" si="14"/>
        <v>02002</v>
      </c>
      <c r="I208" t="s">
        <v>60</v>
      </c>
      <c r="J208" t="s">
        <v>319</v>
      </c>
      <c r="K208" t="s">
        <v>61</v>
      </c>
      <c r="L208">
        <v>11</v>
      </c>
      <c r="M208" t="str">
        <f t="shared" si="15"/>
        <v>0</v>
      </c>
      <c r="N208" t="str">
        <f t="shared" si="13"/>
        <v>0</v>
      </c>
      <c r="O208">
        <v>11</v>
      </c>
      <c r="P208" t="s">
        <v>83</v>
      </c>
      <c r="Q208" t="s">
        <v>77</v>
      </c>
      <c r="R208" t="s">
        <v>77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67</v>
      </c>
      <c r="AD208" t="b">
        <v>0</v>
      </c>
      <c r="AE208" t="b">
        <v>0</v>
      </c>
      <c r="AF208" t="s">
        <v>68</v>
      </c>
      <c r="AG208" t="s">
        <v>60</v>
      </c>
      <c r="AH208" t="s">
        <v>60</v>
      </c>
      <c r="AI208" t="b">
        <v>1</v>
      </c>
      <c r="AJ208" t="s">
        <v>60</v>
      </c>
      <c r="AK208" t="s">
        <v>60</v>
      </c>
      <c r="AL208" t="s">
        <v>60</v>
      </c>
      <c r="AM208" t="s">
        <v>60</v>
      </c>
      <c r="AN208" t="s">
        <v>69</v>
      </c>
      <c r="AO208" t="s">
        <v>108</v>
      </c>
      <c r="AP208" t="b">
        <v>0</v>
      </c>
      <c r="AQ208" t="b">
        <v>0</v>
      </c>
      <c r="AR208" t="s">
        <v>71</v>
      </c>
      <c r="AS208" t="b">
        <v>0</v>
      </c>
      <c r="AT208" t="s">
        <v>72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316</v>
      </c>
      <c r="B209" t="s">
        <v>325</v>
      </c>
      <c r="C209">
        <v>1501340</v>
      </c>
      <c r="D209" t="s">
        <v>58</v>
      </c>
      <c r="E209" t="s">
        <v>58</v>
      </c>
      <c r="F209" t="s">
        <v>318</v>
      </c>
      <c r="G209" t="str">
        <f>"0009"</f>
        <v>0009</v>
      </c>
      <c r="H209" t="str">
        <f t="shared" si="14"/>
        <v>02002</v>
      </c>
      <c r="I209" t="s">
        <v>60</v>
      </c>
      <c r="J209" t="s">
        <v>319</v>
      </c>
      <c r="K209" t="s">
        <v>61</v>
      </c>
      <c r="L209">
        <v>12</v>
      </c>
      <c r="M209" t="str">
        <f t="shared" si="15"/>
        <v>0</v>
      </c>
      <c r="N209" t="str">
        <f t="shared" si="13"/>
        <v>0</v>
      </c>
      <c r="O209">
        <v>12</v>
      </c>
      <c r="P209" t="s">
        <v>83</v>
      </c>
      <c r="Q209" t="s">
        <v>77</v>
      </c>
      <c r="R209" t="s">
        <v>77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67</v>
      </c>
      <c r="AD209" t="b">
        <v>0</v>
      </c>
      <c r="AE209" t="b">
        <v>0</v>
      </c>
      <c r="AF209" t="s">
        <v>68</v>
      </c>
      <c r="AG209" t="s">
        <v>60</v>
      </c>
      <c r="AH209" t="s">
        <v>60</v>
      </c>
      <c r="AI209" t="b">
        <v>1</v>
      </c>
      <c r="AJ209" t="s">
        <v>60</v>
      </c>
      <c r="AK209" t="s">
        <v>60</v>
      </c>
      <c r="AL209" t="s">
        <v>60</v>
      </c>
      <c r="AM209" t="s">
        <v>60</v>
      </c>
      <c r="AN209" t="s">
        <v>69</v>
      </c>
      <c r="AO209" t="s">
        <v>108</v>
      </c>
      <c r="AP209" t="b">
        <v>0</v>
      </c>
      <c r="AQ209" t="b">
        <v>0</v>
      </c>
      <c r="AR209" t="s">
        <v>71</v>
      </c>
      <c r="AS209" t="b">
        <v>0</v>
      </c>
      <c r="AT209" t="s">
        <v>60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316</v>
      </c>
      <c r="B210" t="s">
        <v>325</v>
      </c>
      <c r="C210">
        <v>1501340</v>
      </c>
      <c r="D210" t="s">
        <v>87</v>
      </c>
      <c r="E210" t="s">
        <v>87</v>
      </c>
      <c r="F210" t="s">
        <v>318</v>
      </c>
      <c r="G210" t="str">
        <f>"0011"</f>
        <v>0011</v>
      </c>
      <c r="H210" t="str">
        <f t="shared" si="14"/>
        <v>02002</v>
      </c>
      <c r="I210" t="s">
        <v>60</v>
      </c>
      <c r="J210" t="s">
        <v>319</v>
      </c>
      <c r="K210" t="s">
        <v>61</v>
      </c>
      <c r="L210">
        <v>16</v>
      </c>
      <c r="N210" t="str">
        <f t="shared" si="13"/>
        <v>0</v>
      </c>
      <c r="O210">
        <v>16</v>
      </c>
      <c r="P210" t="s">
        <v>86</v>
      </c>
      <c r="Q210" t="s">
        <v>77</v>
      </c>
      <c r="R210" t="s">
        <v>77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>
        <v>235</v>
      </c>
      <c r="AC210" t="s">
        <v>67</v>
      </c>
      <c r="AD210" t="b">
        <v>0</v>
      </c>
      <c r="AE210" t="b">
        <v>0</v>
      </c>
      <c r="AF210" t="s">
        <v>68</v>
      </c>
      <c r="AG210" t="s">
        <v>60</v>
      </c>
      <c r="AH210" t="s">
        <v>60</v>
      </c>
      <c r="AI210" t="b">
        <v>1</v>
      </c>
      <c r="AJ210" t="s">
        <v>60</v>
      </c>
      <c r="AK210" t="s">
        <v>60</v>
      </c>
      <c r="AL210" t="s">
        <v>60</v>
      </c>
      <c r="AM210" t="s">
        <v>60</v>
      </c>
      <c r="AN210" t="s">
        <v>69</v>
      </c>
      <c r="AO210" t="s">
        <v>108</v>
      </c>
      <c r="AP210" t="b">
        <v>0</v>
      </c>
      <c r="AQ210" t="b">
        <v>0</v>
      </c>
      <c r="AR210" t="s">
        <v>71</v>
      </c>
      <c r="AS210" t="b">
        <v>0</v>
      </c>
      <c r="AT210" t="s">
        <v>60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316</v>
      </c>
      <c r="B211" t="s">
        <v>326</v>
      </c>
      <c r="C211">
        <v>3026010</v>
      </c>
      <c r="D211" t="s">
        <v>74</v>
      </c>
      <c r="E211" t="s">
        <v>74</v>
      </c>
      <c r="F211" t="s">
        <v>327</v>
      </c>
      <c r="G211">
        <v>1001</v>
      </c>
      <c r="H211" t="str">
        <f>"06007"</f>
        <v>06007</v>
      </c>
      <c r="I211" t="s">
        <v>60</v>
      </c>
      <c r="J211" s="2">
        <v>42893</v>
      </c>
      <c r="K211" t="s">
        <v>61</v>
      </c>
      <c r="L211">
        <v>35</v>
      </c>
      <c r="M211" t="str">
        <f t="shared" ref="M211:M242" si="16">"0"</f>
        <v>0</v>
      </c>
      <c r="N211" t="str">
        <f t="shared" si="13"/>
        <v>0</v>
      </c>
      <c r="O211">
        <v>35</v>
      </c>
      <c r="P211" t="s">
        <v>62</v>
      </c>
      <c r="Q211" t="s">
        <v>77</v>
      </c>
      <c r="R211" t="s">
        <v>77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103</v>
      </c>
      <c r="AB211">
        <v>235</v>
      </c>
      <c r="AC211" t="s">
        <v>67</v>
      </c>
      <c r="AD211" t="b">
        <v>0</v>
      </c>
      <c r="AE211" t="b">
        <v>0</v>
      </c>
      <c r="AF211" t="s">
        <v>68</v>
      </c>
      <c r="AG211" t="s">
        <v>60</v>
      </c>
      <c r="AH211" t="s">
        <v>60</v>
      </c>
      <c r="AI211" t="b">
        <v>1</v>
      </c>
      <c r="AJ211" t="s">
        <v>60</v>
      </c>
      <c r="AK211" t="s">
        <v>60</v>
      </c>
      <c r="AL211" t="s">
        <v>60</v>
      </c>
      <c r="AM211" t="s">
        <v>60</v>
      </c>
      <c r="AN211" t="s">
        <v>69</v>
      </c>
      <c r="AO211" t="s">
        <v>108</v>
      </c>
      <c r="AP211" t="b">
        <v>0</v>
      </c>
      <c r="AQ211" t="b">
        <v>0</v>
      </c>
      <c r="AR211" t="s">
        <v>71</v>
      </c>
      <c r="AS211" t="b">
        <v>0</v>
      </c>
      <c r="AT211" t="s">
        <v>60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316</v>
      </c>
      <c r="B212" t="s">
        <v>326</v>
      </c>
      <c r="C212">
        <v>3026010</v>
      </c>
      <c r="D212" t="s">
        <v>89</v>
      </c>
      <c r="E212" t="s">
        <v>89</v>
      </c>
      <c r="F212" t="s">
        <v>328</v>
      </c>
      <c r="G212">
        <v>1013</v>
      </c>
      <c r="H212" t="str">
        <f>"02002"</f>
        <v>02002</v>
      </c>
      <c r="I212" t="s">
        <v>60</v>
      </c>
      <c r="J212" t="s">
        <v>319</v>
      </c>
      <c r="K212" t="s">
        <v>61</v>
      </c>
      <c r="L212">
        <v>35</v>
      </c>
      <c r="M212" t="str">
        <f t="shared" si="16"/>
        <v>0</v>
      </c>
      <c r="N212" t="str">
        <f t="shared" si="13"/>
        <v>0</v>
      </c>
      <c r="O212">
        <v>35</v>
      </c>
      <c r="P212" t="s">
        <v>62</v>
      </c>
      <c r="Q212" t="s">
        <v>77</v>
      </c>
      <c r="R212" t="s">
        <v>77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67</v>
      </c>
      <c r="AD212" t="b">
        <v>0</v>
      </c>
      <c r="AE212" t="b">
        <v>0</v>
      </c>
      <c r="AF212" t="s">
        <v>68</v>
      </c>
      <c r="AG212" t="s">
        <v>60</v>
      </c>
      <c r="AH212" t="s">
        <v>60</v>
      </c>
      <c r="AI212" t="b">
        <v>1</v>
      </c>
      <c r="AJ212" t="s">
        <v>60</v>
      </c>
      <c r="AK212" t="s">
        <v>60</v>
      </c>
      <c r="AL212" t="s">
        <v>60</v>
      </c>
      <c r="AM212" t="s">
        <v>60</v>
      </c>
      <c r="AN212" t="s">
        <v>69</v>
      </c>
      <c r="AO212" t="s">
        <v>108</v>
      </c>
      <c r="AP212" t="b">
        <v>0</v>
      </c>
      <c r="AQ212" t="b">
        <v>0</v>
      </c>
      <c r="AR212" t="s">
        <v>71</v>
      </c>
      <c r="AS212" t="b">
        <v>0</v>
      </c>
      <c r="AT212" t="s">
        <v>60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316</v>
      </c>
      <c r="B213" t="s">
        <v>326</v>
      </c>
      <c r="C213">
        <v>3026010</v>
      </c>
      <c r="D213" t="s">
        <v>87</v>
      </c>
      <c r="E213" t="s">
        <v>87</v>
      </c>
      <c r="F213" t="s">
        <v>328</v>
      </c>
      <c r="G213">
        <v>1018</v>
      </c>
      <c r="H213" t="str">
        <f>"02002"</f>
        <v>02002</v>
      </c>
      <c r="I213" t="s">
        <v>60</v>
      </c>
      <c r="J213" t="s">
        <v>319</v>
      </c>
      <c r="K213" t="s">
        <v>61</v>
      </c>
      <c r="L213">
        <v>35</v>
      </c>
      <c r="M213" t="str">
        <f t="shared" si="16"/>
        <v>0</v>
      </c>
      <c r="N213" t="str">
        <f t="shared" si="13"/>
        <v>0</v>
      </c>
      <c r="O213">
        <v>35</v>
      </c>
      <c r="P213" t="s">
        <v>62</v>
      </c>
      <c r="Q213" t="s">
        <v>77</v>
      </c>
      <c r="R213" t="s">
        <v>77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103</v>
      </c>
      <c r="AB213">
        <v>235</v>
      </c>
      <c r="AC213" t="s">
        <v>67</v>
      </c>
      <c r="AD213" t="b">
        <v>0</v>
      </c>
      <c r="AE213" t="b">
        <v>0</v>
      </c>
      <c r="AF213" t="s">
        <v>68</v>
      </c>
      <c r="AG213" t="s">
        <v>60</v>
      </c>
      <c r="AH213" t="s">
        <v>60</v>
      </c>
      <c r="AI213" t="b">
        <v>1</v>
      </c>
      <c r="AJ213" t="s">
        <v>60</v>
      </c>
      <c r="AK213" t="s">
        <v>60</v>
      </c>
      <c r="AL213" t="s">
        <v>60</v>
      </c>
      <c r="AM213" t="s">
        <v>60</v>
      </c>
      <c r="AN213" t="s">
        <v>69</v>
      </c>
      <c r="AO213" t="s">
        <v>108</v>
      </c>
      <c r="AP213" t="b">
        <v>0</v>
      </c>
      <c r="AQ213" t="b">
        <v>0</v>
      </c>
      <c r="AR213" t="s">
        <v>71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316</v>
      </c>
      <c r="B214" t="s">
        <v>326</v>
      </c>
      <c r="C214">
        <v>3026010</v>
      </c>
      <c r="D214" t="s">
        <v>131</v>
      </c>
      <c r="E214" t="s">
        <v>131</v>
      </c>
      <c r="F214" t="s">
        <v>328</v>
      </c>
      <c r="G214">
        <v>1021</v>
      </c>
      <c r="H214" t="str">
        <f>"02002"</f>
        <v>02002</v>
      </c>
      <c r="I214" t="s">
        <v>60</v>
      </c>
      <c r="J214" t="s">
        <v>319</v>
      </c>
      <c r="K214" t="s">
        <v>61</v>
      </c>
      <c r="L214">
        <v>35</v>
      </c>
      <c r="M214" t="str">
        <f t="shared" si="16"/>
        <v>0</v>
      </c>
      <c r="N214" t="str">
        <f t="shared" si="13"/>
        <v>0</v>
      </c>
      <c r="O214">
        <v>35</v>
      </c>
      <c r="P214" t="s">
        <v>62</v>
      </c>
      <c r="Q214" t="s">
        <v>77</v>
      </c>
      <c r="R214" t="s">
        <v>77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67</v>
      </c>
      <c r="AD214" t="b">
        <v>0</v>
      </c>
      <c r="AE214" t="b">
        <v>0</v>
      </c>
      <c r="AF214" t="s">
        <v>68</v>
      </c>
      <c r="AG214" t="s">
        <v>60</v>
      </c>
      <c r="AH214" t="s">
        <v>60</v>
      </c>
      <c r="AI214" t="b">
        <v>1</v>
      </c>
      <c r="AJ214" t="s">
        <v>60</v>
      </c>
      <c r="AK214" t="s">
        <v>60</v>
      </c>
      <c r="AL214" t="s">
        <v>60</v>
      </c>
      <c r="AM214" t="s">
        <v>60</v>
      </c>
      <c r="AN214" t="s">
        <v>69</v>
      </c>
      <c r="AO214" t="s">
        <v>108</v>
      </c>
      <c r="AP214" t="b">
        <v>0</v>
      </c>
      <c r="AQ214" t="b">
        <v>0</v>
      </c>
      <c r="AR214" t="s">
        <v>71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316</v>
      </c>
      <c r="B215" t="s">
        <v>326</v>
      </c>
      <c r="C215">
        <v>3026010</v>
      </c>
      <c r="D215" t="s">
        <v>89</v>
      </c>
      <c r="E215" t="s">
        <v>89</v>
      </c>
      <c r="F215" t="s">
        <v>327</v>
      </c>
      <c r="G215">
        <v>1022</v>
      </c>
      <c r="H215" t="str">
        <f>"06007"</f>
        <v>06007</v>
      </c>
      <c r="I215" t="s">
        <v>60</v>
      </c>
      <c r="J215" s="2">
        <v>42893</v>
      </c>
      <c r="K215" t="s">
        <v>61</v>
      </c>
      <c r="L215">
        <v>35</v>
      </c>
      <c r="M215" t="str">
        <f t="shared" si="16"/>
        <v>0</v>
      </c>
      <c r="N215" t="str">
        <f t="shared" si="13"/>
        <v>0</v>
      </c>
      <c r="O215">
        <v>35</v>
      </c>
      <c r="P215" t="s">
        <v>62</v>
      </c>
      <c r="Q215" t="s">
        <v>77</v>
      </c>
      <c r="R215" t="s">
        <v>77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67</v>
      </c>
      <c r="AD215" t="b">
        <v>0</v>
      </c>
      <c r="AE215" t="b">
        <v>0</v>
      </c>
      <c r="AF215" t="s">
        <v>68</v>
      </c>
      <c r="AG215" t="s">
        <v>60</v>
      </c>
      <c r="AH215" t="s">
        <v>60</v>
      </c>
      <c r="AI215" t="b">
        <v>1</v>
      </c>
      <c r="AJ215" t="s">
        <v>60</v>
      </c>
      <c r="AK215" t="s">
        <v>60</v>
      </c>
      <c r="AL215" t="s">
        <v>60</v>
      </c>
      <c r="AM215" t="s">
        <v>60</v>
      </c>
      <c r="AN215" t="s">
        <v>69</v>
      </c>
      <c r="AO215" t="s">
        <v>108</v>
      </c>
      <c r="AP215" t="b">
        <v>0</v>
      </c>
      <c r="AQ215" t="b">
        <v>0</v>
      </c>
      <c r="AR215" t="s">
        <v>71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316</v>
      </c>
      <c r="B216" t="s">
        <v>326</v>
      </c>
      <c r="C216">
        <v>3026010</v>
      </c>
      <c r="D216" t="s">
        <v>58</v>
      </c>
      <c r="E216" t="s">
        <v>58</v>
      </c>
      <c r="F216" t="s">
        <v>327</v>
      </c>
      <c r="G216">
        <v>1025</v>
      </c>
      <c r="H216" t="str">
        <f>"06007"</f>
        <v>06007</v>
      </c>
      <c r="I216" t="s">
        <v>60</v>
      </c>
      <c r="J216" s="2">
        <v>42893</v>
      </c>
      <c r="K216" t="s">
        <v>61</v>
      </c>
      <c r="L216">
        <v>35</v>
      </c>
      <c r="M216" t="str">
        <f t="shared" si="16"/>
        <v>0</v>
      </c>
      <c r="N216" t="str">
        <f t="shared" si="13"/>
        <v>0</v>
      </c>
      <c r="O216">
        <v>35</v>
      </c>
      <c r="P216" t="s">
        <v>62</v>
      </c>
      <c r="Q216" t="s">
        <v>77</v>
      </c>
      <c r="R216" t="s">
        <v>77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67</v>
      </c>
      <c r="AD216" t="b">
        <v>0</v>
      </c>
      <c r="AE216" t="b">
        <v>0</v>
      </c>
      <c r="AF216" t="s">
        <v>68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69</v>
      </c>
      <c r="AO216" t="s">
        <v>108</v>
      </c>
      <c r="AP216" t="b">
        <v>0</v>
      </c>
      <c r="AQ216" t="b">
        <v>0</v>
      </c>
      <c r="AR216" t="s">
        <v>71</v>
      </c>
      <c r="AS216" t="b">
        <v>0</v>
      </c>
      <c r="AT216" t="s">
        <v>60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316</v>
      </c>
      <c r="B217" t="s">
        <v>326</v>
      </c>
      <c r="C217">
        <v>3026010</v>
      </c>
      <c r="D217" t="s">
        <v>74</v>
      </c>
      <c r="E217" t="s">
        <v>74</v>
      </c>
      <c r="F217" t="s">
        <v>328</v>
      </c>
      <c r="G217">
        <v>1026</v>
      </c>
      <c r="H217" t="str">
        <f>"02002"</f>
        <v>02002</v>
      </c>
      <c r="I217" t="s">
        <v>60</v>
      </c>
      <c r="J217" t="s">
        <v>319</v>
      </c>
      <c r="K217" t="s">
        <v>61</v>
      </c>
      <c r="L217">
        <v>35</v>
      </c>
      <c r="M217" t="str">
        <f t="shared" si="16"/>
        <v>0</v>
      </c>
      <c r="N217" t="str">
        <f t="shared" si="13"/>
        <v>0</v>
      </c>
      <c r="O217">
        <v>35</v>
      </c>
      <c r="P217" t="s">
        <v>62</v>
      </c>
      <c r="Q217" t="s">
        <v>77</v>
      </c>
      <c r="R217" t="s">
        <v>77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103</v>
      </c>
      <c r="AB217">
        <v>235</v>
      </c>
      <c r="AC217" t="s">
        <v>67</v>
      </c>
      <c r="AD217" t="b">
        <v>0</v>
      </c>
      <c r="AE217" t="b">
        <v>0</v>
      </c>
      <c r="AF217" t="s">
        <v>68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69</v>
      </c>
      <c r="AO217" t="s">
        <v>108</v>
      </c>
      <c r="AP217" t="b">
        <v>0</v>
      </c>
      <c r="AQ217" t="b">
        <v>0</v>
      </c>
      <c r="AR217" t="s">
        <v>71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316</v>
      </c>
      <c r="B218" t="s">
        <v>326</v>
      </c>
      <c r="C218">
        <v>3026010</v>
      </c>
      <c r="D218" t="s">
        <v>58</v>
      </c>
      <c r="E218" t="s">
        <v>58</v>
      </c>
      <c r="F218" t="s">
        <v>328</v>
      </c>
      <c r="G218">
        <v>1029</v>
      </c>
      <c r="H218" t="str">
        <f>"02002"</f>
        <v>02002</v>
      </c>
      <c r="I218" t="s">
        <v>60</v>
      </c>
      <c r="J218" t="s">
        <v>319</v>
      </c>
      <c r="K218" t="s">
        <v>61</v>
      </c>
      <c r="L218">
        <v>35</v>
      </c>
      <c r="M218" t="str">
        <f t="shared" si="16"/>
        <v>0</v>
      </c>
      <c r="N218" t="str">
        <f t="shared" si="13"/>
        <v>0</v>
      </c>
      <c r="O218">
        <v>35</v>
      </c>
      <c r="P218" t="s">
        <v>62</v>
      </c>
      <c r="Q218" t="s">
        <v>77</v>
      </c>
      <c r="R218" t="s">
        <v>77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67</v>
      </c>
      <c r="AD218" t="b">
        <v>0</v>
      </c>
      <c r="AE218" t="b">
        <v>0</v>
      </c>
      <c r="AF218" t="s">
        <v>68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69</v>
      </c>
      <c r="AO218" t="s">
        <v>108</v>
      </c>
      <c r="AP218" t="b">
        <v>0</v>
      </c>
      <c r="AQ218" t="b">
        <v>0</v>
      </c>
      <c r="AR218" t="s">
        <v>71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316</v>
      </c>
      <c r="B219" t="s">
        <v>326</v>
      </c>
      <c r="C219">
        <v>3026010</v>
      </c>
      <c r="D219" t="s">
        <v>87</v>
      </c>
      <c r="E219" t="s">
        <v>87</v>
      </c>
      <c r="F219" t="s">
        <v>327</v>
      </c>
      <c r="G219">
        <v>1030</v>
      </c>
      <c r="H219" t="str">
        <f>"06007"</f>
        <v>06007</v>
      </c>
      <c r="I219" t="s">
        <v>60</v>
      </c>
      <c r="J219" s="2">
        <v>42893</v>
      </c>
      <c r="K219" t="s">
        <v>61</v>
      </c>
      <c r="L219">
        <v>35</v>
      </c>
      <c r="M219" t="str">
        <f t="shared" si="16"/>
        <v>0</v>
      </c>
      <c r="N219" t="str">
        <f t="shared" si="13"/>
        <v>0</v>
      </c>
      <c r="O219">
        <v>35</v>
      </c>
      <c r="P219" t="s">
        <v>62</v>
      </c>
      <c r="Q219" t="s">
        <v>77</v>
      </c>
      <c r="R219" t="s">
        <v>77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103</v>
      </c>
      <c r="AB219">
        <v>235</v>
      </c>
      <c r="AC219" t="s">
        <v>67</v>
      </c>
      <c r="AD219" t="b">
        <v>0</v>
      </c>
      <c r="AE219" t="b">
        <v>0</v>
      </c>
      <c r="AF219" t="s">
        <v>68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69</v>
      </c>
      <c r="AO219" t="s">
        <v>108</v>
      </c>
      <c r="AP219" t="b">
        <v>0</v>
      </c>
      <c r="AQ219" t="b">
        <v>0</v>
      </c>
      <c r="AR219" t="s">
        <v>71</v>
      </c>
      <c r="AS219" t="b">
        <v>0</v>
      </c>
      <c r="AT219" t="s">
        <v>60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316</v>
      </c>
      <c r="B220" t="s">
        <v>326</v>
      </c>
      <c r="C220">
        <v>3026010</v>
      </c>
      <c r="D220" t="s">
        <v>131</v>
      </c>
      <c r="E220" t="s">
        <v>131</v>
      </c>
      <c r="F220" t="s">
        <v>327</v>
      </c>
      <c r="G220">
        <v>1032</v>
      </c>
      <c r="H220" t="str">
        <f>"06007"</f>
        <v>06007</v>
      </c>
      <c r="I220" t="s">
        <v>60</v>
      </c>
      <c r="J220" s="2">
        <v>42893</v>
      </c>
      <c r="K220" t="s">
        <v>61</v>
      </c>
      <c r="L220">
        <v>35</v>
      </c>
      <c r="M220" t="str">
        <f t="shared" si="16"/>
        <v>0</v>
      </c>
      <c r="N220" t="str">
        <f t="shared" si="13"/>
        <v>0</v>
      </c>
      <c r="O220">
        <v>35</v>
      </c>
      <c r="P220" t="s">
        <v>62</v>
      </c>
      <c r="Q220" t="s">
        <v>77</v>
      </c>
      <c r="R220" t="s">
        <v>77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67</v>
      </c>
      <c r="AD220" t="b">
        <v>0</v>
      </c>
      <c r="AE220" t="b">
        <v>0</v>
      </c>
      <c r="AF220" t="s">
        <v>68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69</v>
      </c>
      <c r="AO220" t="s">
        <v>108</v>
      </c>
      <c r="AP220" t="b">
        <v>0</v>
      </c>
      <c r="AQ220" t="b">
        <v>0</v>
      </c>
      <c r="AR220" t="s">
        <v>71</v>
      </c>
      <c r="AS220" t="b">
        <v>0</v>
      </c>
      <c r="AT220" t="s">
        <v>60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316</v>
      </c>
      <c r="B221" t="s">
        <v>326</v>
      </c>
      <c r="C221">
        <v>3026010</v>
      </c>
      <c r="D221" t="s">
        <v>91</v>
      </c>
      <c r="E221" t="s">
        <v>91</v>
      </c>
      <c r="F221" t="s">
        <v>328</v>
      </c>
      <c r="G221">
        <v>1034</v>
      </c>
      <c r="H221" t="str">
        <f t="shared" ref="H221:H234" si="17">"02002"</f>
        <v>02002</v>
      </c>
      <c r="I221" t="s">
        <v>60</v>
      </c>
      <c r="J221" t="s">
        <v>319</v>
      </c>
      <c r="K221" t="s">
        <v>61</v>
      </c>
      <c r="L221">
        <v>35</v>
      </c>
      <c r="M221" t="str">
        <f t="shared" si="16"/>
        <v>0</v>
      </c>
      <c r="N221" t="str">
        <f t="shared" si="13"/>
        <v>0</v>
      </c>
      <c r="O221">
        <v>35</v>
      </c>
      <c r="P221" t="s">
        <v>62</v>
      </c>
      <c r="Q221" t="s">
        <v>77</v>
      </c>
      <c r="R221" t="s">
        <v>77</v>
      </c>
      <c r="S221" t="s">
        <v>64</v>
      </c>
      <c r="T221" t="s">
        <v>65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67</v>
      </c>
      <c r="AD221" t="b">
        <v>0</v>
      </c>
      <c r="AE221" t="b">
        <v>0</v>
      </c>
      <c r="AF221" t="s">
        <v>68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69</v>
      </c>
      <c r="AO221" t="s">
        <v>108</v>
      </c>
      <c r="AP221" t="b">
        <v>0</v>
      </c>
      <c r="AQ221" t="b">
        <v>0</v>
      </c>
      <c r="AR221" t="s">
        <v>71</v>
      </c>
      <c r="AS221" t="b">
        <v>0</v>
      </c>
      <c r="AT221" t="s">
        <v>60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316</v>
      </c>
      <c r="B222" t="s">
        <v>329</v>
      </c>
      <c r="C222">
        <v>1505510</v>
      </c>
      <c r="D222" t="s">
        <v>89</v>
      </c>
      <c r="E222" t="s">
        <v>89</v>
      </c>
      <c r="F222" t="s">
        <v>323</v>
      </c>
      <c r="G222" t="str">
        <f>"0003"</f>
        <v>0003</v>
      </c>
      <c r="H222" t="str">
        <f t="shared" si="17"/>
        <v>02002</v>
      </c>
      <c r="I222" t="s">
        <v>60</v>
      </c>
      <c r="J222" t="s">
        <v>319</v>
      </c>
      <c r="K222" t="s">
        <v>61</v>
      </c>
      <c r="L222">
        <v>25</v>
      </c>
      <c r="M222" t="str">
        <f t="shared" si="16"/>
        <v>0</v>
      </c>
      <c r="N222" t="str">
        <f t="shared" si="13"/>
        <v>0</v>
      </c>
      <c r="O222">
        <v>25</v>
      </c>
      <c r="P222" t="s">
        <v>86</v>
      </c>
      <c r="Q222" t="s">
        <v>77</v>
      </c>
      <c r="R222" t="s">
        <v>77</v>
      </c>
      <c r="S222" t="s">
        <v>64</v>
      </c>
      <c r="T222" t="s">
        <v>65</v>
      </c>
      <c r="U222" t="s">
        <v>66</v>
      </c>
      <c r="V222" t="s">
        <v>66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67</v>
      </c>
      <c r="AD222" t="b">
        <v>0</v>
      </c>
      <c r="AE222" t="b">
        <v>0</v>
      </c>
      <c r="AF222" t="s">
        <v>68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69</v>
      </c>
      <c r="AO222" t="s">
        <v>108</v>
      </c>
      <c r="AP222" t="b">
        <v>0</v>
      </c>
      <c r="AQ222" t="b">
        <v>0</v>
      </c>
      <c r="AR222" t="s">
        <v>71</v>
      </c>
      <c r="AS222" t="b">
        <v>0</v>
      </c>
      <c r="AT222" t="s">
        <v>60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316</v>
      </c>
      <c r="B223" t="s">
        <v>330</v>
      </c>
      <c r="C223">
        <v>1501350</v>
      </c>
      <c r="D223" t="s">
        <v>81</v>
      </c>
      <c r="E223" t="s">
        <v>81</v>
      </c>
      <c r="F223" t="s">
        <v>318</v>
      </c>
      <c r="G223" t="str">
        <f>"0003"</f>
        <v>0003</v>
      </c>
      <c r="H223" t="str">
        <f t="shared" si="17"/>
        <v>02002</v>
      </c>
      <c r="I223" t="s">
        <v>60</v>
      </c>
      <c r="J223" t="s">
        <v>319</v>
      </c>
      <c r="K223" t="s">
        <v>61</v>
      </c>
      <c r="L223">
        <v>15</v>
      </c>
      <c r="M223" t="str">
        <f t="shared" si="16"/>
        <v>0</v>
      </c>
      <c r="N223" t="str">
        <f t="shared" si="13"/>
        <v>0</v>
      </c>
      <c r="O223">
        <v>15</v>
      </c>
      <c r="P223" t="s">
        <v>83</v>
      </c>
      <c r="Q223" t="s">
        <v>77</v>
      </c>
      <c r="R223" t="s">
        <v>77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103</v>
      </c>
      <c r="AB223">
        <v>235</v>
      </c>
      <c r="AC223" t="s">
        <v>67</v>
      </c>
      <c r="AD223" t="b">
        <v>0</v>
      </c>
      <c r="AE223" t="b">
        <v>0</v>
      </c>
      <c r="AF223" t="s">
        <v>68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69</v>
      </c>
      <c r="AO223" t="s">
        <v>108</v>
      </c>
      <c r="AP223" t="b">
        <v>0</v>
      </c>
      <c r="AQ223" t="b">
        <v>0</v>
      </c>
      <c r="AR223" t="s">
        <v>71</v>
      </c>
      <c r="AS223" t="b">
        <v>0</v>
      </c>
      <c r="AT223" t="s">
        <v>72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316</v>
      </c>
      <c r="B224" t="s">
        <v>330</v>
      </c>
      <c r="C224">
        <v>1501350</v>
      </c>
      <c r="D224" t="s">
        <v>91</v>
      </c>
      <c r="E224" t="s">
        <v>91</v>
      </c>
      <c r="F224" t="s">
        <v>318</v>
      </c>
      <c r="G224" t="str">
        <f>"0004"</f>
        <v>0004</v>
      </c>
      <c r="H224" t="str">
        <f t="shared" si="17"/>
        <v>02002</v>
      </c>
      <c r="I224" t="s">
        <v>60</v>
      </c>
      <c r="J224" t="s">
        <v>319</v>
      </c>
      <c r="K224" t="s">
        <v>61</v>
      </c>
      <c r="L224">
        <v>19</v>
      </c>
      <c r="M224" t="str">
        <f t="shared" si="16"/>
        <v>0</v>
      </c>
      <c r="N224" t="str">
        <f t="shared" si="13"/>
        <v>0</v>
      </c>
      <c r="O224">
        <v>19</v>
      </c>
      <c r="P224" t="s">
        <v>83</v>
      </c>
      <c r="Q224" t="s">
        <v>77</v>
      </c>
      <c r="R224" t="s">
        <v>77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67</v>
      </c>
      <c r="AD224" t="b">
        <v>0</v>
      </c>
      <c r="AE224" t="b">
        <v>0</v>
      </c>
      <c r="AF224" t="s">
        <v>68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69</v>
      </c>
      <c r="AO224" t="s">
        <v>108</v>
      </c>
      <c r="AP224" t="b">
        <v>0</v>
      </c>
      <c r="AQ224" t="b">
        <v>0</v>
      </c>
      <c r="AR224" t="s">
        <v>71</v>
      </c>
      <c r="AS224" t="b">
        <v>0</v>
      </c>
      <c r="AT224" t="s">
        <v>60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316</v>
      </c>
      <c r="B225" t="s">
        <v>330</v>
      </c>
      <c r="C225">
        <v>1501350</v>
      </c>
      <c r="D225" t="s">
        <v>81</v>
      </c>
      <c r="E225" t="s">
        <v>81</v>
      </c>
      <c r="F225" t="s">
        <v>318</v>
      </c>
      <c r="G225" t="str">
        <f>"0005"</f>
        <v>0005</v>
      </c>
      <c r="H225" t="str">
        <f t="shared" si="17"/>
        <v>02002</v>
      </c>
      <c r="I225" t="s">
        <v>60</v>
      </c>
      <c r="J225" t="s">
        <v>319</v>
      </c>
      <c r="K225" t="s">
        <v>61</v>
      </c>
      <c r="L225">
        <v>21</v>
      </c>
      <c r="M225" t="str">
        <f t="shared" si="16"/>
        <v>0</v>
      </c>
      <c r="N225" t="str">
        <f t="shared" si="13"/>
        <v>0</v>
      </c>
      <c r="O225">
        <v>21</v>
      </c>
      <c r="P225" t="s">
        <v>86</v>
      </c>
      <c r="Q225" t="s">
        <v>77</v>
      </c>
      <c r="R225" t="s">
        <v>77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103</v>
      </c>
      <c r="AB225">
        <v>235</v>
      </c>
      <c r="AC225" t="s">
        <v>67</v>
      </c>
      <c r="AD225" t="b">
        <v>0</v>
      </c>
      <c r="AE225" t="b">
        <v>0</v>
      </c>
      <c r="AF225" t="s">
        <v>68</v>
      </c>
      <c r="AG225" t="s">
        <v>60</v>
      </c>
      <c r="AH225" t="s">
        <v>60</v>
      </c>
      <c r="AI225" t="b">
        <v>1</v>
      </c>
      <c r="AJ225" t="s">
        <v>60</v>
      </c>
      <c r="AK225" t="s">
        <v>60</v>
      </c>
      <c r="AL225" t="s">
        <v>60</v>
      </c>
      <c r="AM225" t="s">
        <v>60</v>
      </c>
      <c r="AN225" t="s">
        <v>69</v>
      </c>
      <c r="AO225" t="s">
        <v>108</v>
      </c>
      <c r="AP225" t="b">
        <v>0</v>
      </c>
      <c r="AQ225" t="b">
        <v>0</v>
      </c>
      <c r="AR225" t="s">
        <v>71</v>
      </c>
      <c r="AS225" t="b">
        <v>0</v>
      </c>
      <c r="AT225" t="s">
        <v>72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316</v>
      </c>
      <c r="B226" t="s">
        <v>330</v>
      </c>
      <c r="C226">
        <v>1501350</v>
      </c>
      <c r="D226" t="s">
        <v>91</v>
      </c>
      <c r="E226" t="s">
        <v>91</v>
      </c>
      <c r="F226" t="s">
        <v>318</v>
      </c>
      <c r="G226" t="str">
        <f>"0007"</f>
        <v>0007</v>
      </c>
      <c r="H226" t="str">
        <f t="shared" si="17"/>
        <v>02002</v>
      </c>
      <c r="I226" t="s">
        <v>60</v>
      </c>
      <c r="J226" t="s">
        <v>319</v>
      </c>
      <c r="K226" t="s">
        <v>61</v>
      </c>
      <c r="L226">
        <v>19</v>
      </c>
      <c r="M226" t="str">
        <f t="shared" si="16"/>
        <v>0</v>
      </c>
      <c r="N226" t="str">
        <f t="shared" si="13"/>
        <v>0</v>
      </c>
      <c r="O226">
        <v>19</v>
      </c>
      <c r="P226" t="s">
        <v>86</v>
      </c>
      <c r="Q226" t="s">
        <v>77</v>
      </c>
      <c r="R226" t="s">
        <v>77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67</v>
      </c>
      <c r="AD226" t="b">
        <v>0</v>
      </c>
      <c r="AE226" t="b">
        <v>0</v>
      </c>
      <c r="AF226" t="s">
        <v>68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69</v>
      </c>
      <c r="AO226" t="s">
        <v>108</v>
      </c>
      <c r="AP226" t="b">
        <v>0</v>
      </c>
      <c r="AQ226" t="b">
        <v>0</v>
      </c>
      <c r="AR226" t="s">
        <v>71</v>
      </c>
      <c r="AS226" t="b">
        <v>0</v>
      </c>
      <c r="AT226" t="s">
        <v>72</v>
      </c>
      <c r="AU226" t="s">
        <v>60</v>
      </c>
      <c r="AX226" t="s">
        <v>101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316</v>
      </c>
      <c r="B227" t="s">
        <v>330</v>
      </c>
      <c r="C227">
        <v>1501350</v>
      </c>
      <c r="D227" t="s">
        <v>87</v>
      </c>
      <c r="E227" t="s">
        <v>87</v>
      </c>
      <c r="F227" t="s">
        <v>318</v>
      </c>
      <c r="G227" t="str">
        <f>"0008"</f>
        <v>0008</v>
      </c>
      <c r="H227" t="str">
        <f t="shared" si="17"/>
        <v>02002</v>
      </c>
      <c r="I227" t="s">
        <v>60</v>
      </c>
      <c r="J227" t="s">
        <v>319</v>
      </c>
      <c r="K227" t="s">
        <v>61</v>
      </c>
      <c r="L227">
        <v>37</v>
      </c>
      <c r="M227" t="str">
        <f t="shared" si="16"/>
        <v>0</v>
      </c>
      <c r="N227" t="str">
        <f t="shared" si="13"/>
        <v>0</v>
      </c>
      <c r="O227">
        <v>37</v>
      </c>
      <c r="P227" t="s">
        <v>86</v>
      </c>
      <c r="Q227" t="s">
        <v>77</v>
      </c>
      <c r="R227" t="s">
        <v>77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103</v>
      </c>
      <c r="AB227">
        <v>235</v>
      </c>
      <c r="AC227" t="s">
        <v>67</v>
      </c>
      <c r="AD227" t="b">
        <v>0</v>
      </c>
      <c r="AE227" t="b">
        <v>0</v>
      </c>
      <c r="AF227" t="s">
        <v>68</v>
      </c>
      <c r="AG227" t="s">
        <v>60</v>
      </c>
      <c r="AH227" t="s">
        <v>60</v>
      </c>
      <c r="AI227" t="b">
        <v>1</v>
      </c>
      <c r="AJ227" t="s">
        <v>60</v>
      </c>
      <c r="AK227" t="s">
        <v>60</v>
      </c>
      <c r="AL227" t="s">
        <v>60</v>
      </c>
      <c r="AM227" t="s">
        <v>60</v>
      </c>
      <c r="AN227" t="s">
        <v>69</v>
      </c>
      <c r="AO227" t="s">
        <v>108</v>
      </c>
      <c r="AP227" t="b">
        <v>0</v>
      </c>
      <c r="AQ227" t="b">
        <v>0</v>
      </c>
      <c r="AR227" t="s">
        <v>71</v>
      </c>
      <c r="AS227" t="b">
        <v>0</v>
      </c>
      <c r="AT227" t="s">
        <v>60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316</v>
      </c>
      <c r="B228" t="s">
        <v>330</v>
      </c>
      <c r="C228">
        <v>1501350</v>
      </c>
      <c r="D228" t="s">
        <v>58</v>
      </c>
      <c r="E228" t="s">
        <v>58</v>
      </c>
      <c r="F228" t="s">
        <v>318</v>
      </c>
      <c r="G228" t="str">
        <f>"0009"</f>
        <v>0009</v>
      </c>
      <c r="H228" t="str">
        <f t="shared" si="17"/>
        <v>02002</v>
      </c>
      <c r="I228" t="s">
        <v>60</v>
      </c>
      <c r="J228" t="s">
        <v>319</v>
      </c>
      <c r="K228" t="s">
        <v>61</v>
      </c>
      <c r="L228">
        <v>15</v>
      </c>
      <c r="M228" t="str">
        <f t="shared" si="16"/>
        <v>0</v>
      </c>
      <c r="N228" t="str">
        <f t="shared" si="13"/>
        <v>0</v>
      </c>
      <c r="O228">
        <v>15</v>
      </c>
      <c r="P228" t="s">
        <v>83</v>
      </c>
      <c r="Q228" t="s">
        <v>77</v>
      </c>
      <c r="R228" t="s">
        <v>77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67</v>
      </c>
      <c r="AD228" t="b">
        <v>0</v>
      </c>
      <c r="AE228" t="b">
        <v>0</v>
      </c>
      <c r="AF228" t="s">
        <v>68</v>
      </c>
      <c r="AG228" t="s">
        <v>60</v>
      </c>
      <c r="AH228" t="s">
        <v>60</v>
      </c>
      <c r="AI228" t="b">
        <v>1</v>
      </c>
      <c r="AJ228" t="s">
        <v>60</v>
      </c>
      <c r="AK228" t="s">
        <v>60</v>
      </c>
      <c r="AL228" t="s">
        <v>60</v>
      </c>
      <c r="AM228" t="s">
        <v>60</v>
      </c>
      <c r="AN228" t="s">
        <v>69</v>
      </c>
      <c r="AO228" t="s">
        <v>108</v>
      </c>
      <c r="AP228" t="b">
        <v>0</v>
      </c>
      <c r="AQ228" t="b">
        <v>0</v>
      </c>
      <c r="AR228" t="s">
        <v>71</v>
      </c>
      <c r="AS228" t="b">
        <v>0</v>
      </c>
      <c r="AT228" t="s">
        <v>60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316</v>
      </c>
      <c r="B229" t="s">
        <v>331</v>
      </c>
      <c r="C229">
        <v>1503350</v>
      </c>
      <c r="D229" t="s">
        <v>91</v>
      </c>
      <c r="E229" t="s">
        <v>91</v>
      </c>
      <c r="F229" t="s">
        <v>323</v>
      </c>
      <c r="G229" t="str">
        <f>"0001"</f>
        <v>0001</v>
      </c>
      <c r="H229" t="str">
        <f t="shared" si="17"/>
        <v>02002</v>
      </c>
      <c r="I229" t="s">
        <v>60</v>
      </c>
      <c r="J229" t="s">
        <v>319</v>
      </c>
      <c r="K229" t="s">
        <v>61</v>
      </c>
      <c r="L229">
        <v>25</v>
      </c>
      <c r="M229" t="str">
        <f t="shared" si="16"/>
        <v>0</v>
      </c>
      <c r="N229" t="str">
        <f t="shared" si="13"/>
        <v>0</v>
      </c>
      <c r="O229">
        <v>25</v>
      </c>
      <c r="P229" t="s">
        <v>86</v>
      </c>
      <c r="Q229" t="s">
        <v>77</v>
      </c>
      <c r="R229" t="s">
        <v>77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67</v>
      </c>
      <c r="AD229" t="b">
        <v>0</v>
      </c>
      <c r="AE229" t="b">
        <v>0</v>
      </c>
      <c r="AF229" t="s">
        <v>68</v>
      </c>
      <c r="AG229" t="s">
        <v>60</v>
      </c>
      <c r="AH229" t="s">
        <v>60</v>
      </c>
      <c r="AI229" t="b">
        <v>1</v>
      </c>
      <c r="AJ229" t="s">
        <v>60</v>
      </c>
      <c r="AK229" t="s">
        <v>60</v>
      </c>
      <c r="AL229" t="s">
        <v>60</v>
      </c>
      <c r="AM229" t="s">
        <v>60</v>
      </c>
      <c r="AN229" t="s">
        <v>69</v>
      </c>
      <c r="AO229" t="s">
        <v>108</v>
      </c>
      <c r="AP229" t="b">
        <v>0</v>
      </c>
      <c r="AQ229" t="b">
        <v>0</v>
      </c>
      <c r="AR229" t="s">
        <v>71</v>
      </c>
      <c r="AS229" t="b">
        <v>0</v>
      </c>
      <c r="AT229" t="s">
        <v>60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316</v>
      </c>
      <c r="B230" t="s">
        <v>331</v>
      </c>
      <c r="C230">
        <v>1503350</v>
      </c>
      <c r="D230" t="s">
        <v>81</v>
      </c>
      <c r="E230" t="s">
        <v>81</v>
      </c>
      <c r="F230" t="s">
        <v>323</v>
      </c>
      <c r="G230" t="str">
        <f>"0007"</f>
        <v>0007</v>
      </c>
      <c r="H230" t="str">
        <f t="shared" si="17"/>
        <v>02002</v>
      </c>
      <c r="I230" t="s">
        <v>60</v>
      </c>
      <c r="J230" t="s">
        <v>319</v>
      </c>
      <c r="K230" t="s">
        <v>61</v>
      </c>
      <c r="L230">
        <v>25</v>
      </c>
      <c r="M230" t="str">
        <f t="shared" si="16"/>
        <v>0</v>
      </c>
      <c r="N230" t="str">
        <f t="shared" si="13"/>
        <v>0</v>
      </c>
      <c r="O230">
        <v>25</v>
      </c>
      <c r="P230" t="s">
        <v>83</v>
      </c>
      <c r="Q230" t="s">
        <v>77</v>
      </c>
      <c r="R230" t="s">
        <v>77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103</v>
      </c>
      <c r="AB230">
        <v>235</v>
      </c>
      <c r="AC230" t="s">
        <v>67</v>
      </c>
      <c r="AD230" t="b">
        <v>0</v>
      </c>
      <c r="AE230" t="b">
        <v>0</v>
      </c>
      <c r="AF230" t="s">
        <v>68</v>
      </c>
      <c r="AG230" t="s">
        <v>60</v>
      </c>
      <c r="AH230" t="s">
        <v>60</v>
      </c>
      <c r="AI230" t="b">
        <v>1</v>
      </c>
      <c r="AJ230" t="s">
        <v>60</v>
      </c>
      <c r="AK230" t="s">
        <v>60</v>
      </c>
      <c r="AL230" t="s">
        <v>60</v>
      </c>
      <c r="AM230" t="s">
        <v>60</v>
      </c>
      <c r="AN230" t="s">
        <v>69</v>
      </c>
      <c r="AO230" t="s">
        <v>108</v>
      </c>
      <c r="AP230" t="b">
        <v>0</v>
      </c>
      <c r="AQ230" t="b">
        <v>0</v>
      </c>
      <c r="AR230" t="s">
        <v>71</v>
      </c>
      <c r="AS230" t="b">
        <v>0</v>
      </c>
      <c r="AT230" t="s">
        <v>60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316</v>
      </c>
      <c r="B231" t="s">
        <v>331</v>
      </c>
      <c r="C231">
        <v>1503350</v>
      </c>
      <c r="D231" t="s">
        <v>87</v>
      </c>
      <c r="E231" t="s">
        <v>87</v>
      </c>
      <c r="F231" t="s">
        <v>323</v>
      </c>
      <c r="G231" t="str">
        <f>"0008"</f>
        <v>0008</v>
      </c>
      <c r="H231" t="str">
        <f t="shared" si="17"/>
        <v>02002</v>
      </c>
      <c r="I231" t="s">
        <v>60</v>
      </c>
      <c r="J231" t="s">
        <v>319</v>
      </c>
      <c r="K231" t="s">
        <v>61</v>
      </c>
      <c r="L231">
        <v>29</v>
      </c>
      <c r="M231" t="str">
        <f t="shared" si="16"/>
        <v>0</v>
      </c>
      <c r="N231" t="str">
        <f t="shared" si="13"/>
        <v>0</v>
      </c>
      <c r="O231">
        <v>29</v>
      </c>
      <c r="P231" t="s">
        <v>86</v>
      </c>
      <c r="Q231" t="s">
        <v>77</v>
      </c>
      <c r="R231" t="s">
        <v>77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103</v>
      </c>
      <c r="AB231">
        <v>235</v>
      </c>
      <c r="AC231" t="s">
        <v>67</v>
      </c>
      <c r="AD231" t="b">
        <v>0</v>
      </c>
      <c r="AE231" t="b">
        <v>0</v>
      </c>
      <c r="AF231" t="s">
        <v>68</v>
      </c>
      <c r="AG231" t="s">
        <v>60</v>
      </c>
      <c r="AH231" t="s">
        <v>60</v>
      </c>
      <c r="AI231" t="b">
        <v>1</v>
      </c>
      <c r="AJ231" t="s">
        <v>60</v>
      </c>
      <c r="AK231" t="s">
        <v>60</v>
      </c>
      <c r="AL231" t="s">
        <v>60</v>
      </c>
      <c r="AM231" t="s">
        <v>60</v>
      </c>
      <c r="AN231" t="s">
        <v>69</v>
      </c>
      <c r="AO231" t="s">
        <v>108</v>
      </c>
      <c r="AP231" t="b">
        <v>0</v>
      </c>
      <c r="AQ231" t="b">
        <v>0</v>
      </c>
      <c r="AR231" t="s">
        <v>71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316</v>
      </c>
      <c r="B232" t="s">
        <v>331</v>
      </c>
      <c r="C232">
        <v>1503350</v>
      </c>
      <c r="D232" t="s">
        <v>91</v>
      </c>
      <c r="E232" t="s">
        <v>91</v>
      </c>
      <c r="F232" t="s">
        <v>323</v>
      </c>
      <c r="G232" t="str">
        <f>"0010"</f>
        <v>0010</v>
      </c>
      <c r="H232" t="str">
        <f t="shared" si="17"/>
        <v>02002</v>
      </c>
      <c r="I232" t="s">
        <v>60</v>
      </c>
      <c r="J232" t="s">
        <v>319</v>
      </c>
      <c r="K232" t="s">
        <v>61</v>
      </c>
      <c r="L232">
        <v>25</v>
      </c>
      <c r="M232" t="str">
        <f t="shared" si="16"/>
        <v>0</v>
      </c>
      <c r="N232" t="str">
        <f t="shared" si="13"/>
        <v>0</v>
      </c>
      <c r="O232">
        <v>25</v>
      </c>
      <c r="P232" t="s">
        <v>83</v>
      </c>
      <c r="Q232" t="s">
        <v>77</v>
      </c>
      <c r="R232" t="s">
        <v>77</v>
      </c>
      <c r="S232" t="s">
        <v>64</v>
      </c>
      <c r="T232" t="s">
        <v>65</v>
      </c>
      <c r="U232" t="s">
        <v>66</v>
      </c>
      <c r="V232" t="s">
        <v>66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67</v>
      </c>
      <c r="AD232" t="b">
        <v>0</v>
      </c>
      <c r="AE232" t="b">
        <v>0</v>
      </c>
      <c r="AF232" t="s">
        <v>68</v>
      </c>
      <c r="AG232" t="s">
        <v>60</v>
      </c>
      <c r="AH232" t="s">
        <v>60</v>
      </c>
      <c r="AI232" t="b">
        <v>1</v>
      </c>
      <c r="AJ232" t="s">
        <v>60</v>
      </c>
      <c r="AK232" t="s">
        <v>60</v>
      </c>
      <c r="AL232" t="s">
        <v>60</v>
      </c>
      <c r="AM232" t="s">
        <v>60</v>
      </c>
      <c r="AN232" t="s">
        <v>69</v>
      </c>
      <c r="AO232" t="s">
        <v>108</v>
      </c>
      <c r="AP232" t="b">
        <v>0</v>
      </c>
      <c r="AQ232" t="b">
        <v>0</v>
      </c>
      <c r="AR232" t="s">
        <v>71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316</v>
      </c>
      <c r="B233" t="s">
        <v>332</v>
      </c>
      <c r="C233">
        <v>1503360</v>
      </c>
      <c r="D233" t="s">
        <v>87</v>
      </c>
      <c r="E233" t="s">
        <v>87</v>
      </c>
      <c r="F233" t="s">
        <v>323</v>
      </c>
      <c r="G233" t="str">
        <f>"0001"</f>
        <v>0001</v>
      </c>
      <c r="H233" t="str">
        <f t="shared" si="17"/>
        <v>02002</v>
      </c>
      <c r="I233" t="s">
        <v>60</v>
      </c>
      <c r="J233" t="s">
        <v>319</v>
      </c>
      <c r="K233" t="s">
        <v>61</v>
      </c>
      <c r="L233">
        <v>15</v>
      </c>
      <c r="M233" t="str">
        <f t="shared" si="16"/>
        <v>0</v>
      </c>
      <c r="N233" t="str">
        <f t="shared" si="13"/>
        <v>0</v>
      </c>
      <c r="O233">
        <v>15</v>
      </c>
      <c r="P233" t="s">
        <v>86</v>
      </c>
      <c r="Q233" t="s">
        <v>77</v>
      </c>
      <c r="R233" t="s">
        <v>77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103</v>
      </c>
      <c r="AB233">
        <v>235</v>
      </c>
      <c r="AC233" t="s">
        <v>67</v>
      </c>
      <c r="AD233" t="b">
        <v>0</v>
      </c>
      <c r="AE233" t="b">
        <v>0</v>
      </c>
      <c r="AF233" t="s">
        <v>68</v>
      </c>
      <c r="AG233" t="s">
        <v>60</v>
      </c>
      <c r="AH233" t="s">
        <v>60</v>
      </c>
      <c r="AI233" t="b">
        <v>1</v>
      </c>
      <c r="AJ233" t="s">
        <v>60</v>
      </c>
      <c r="AK233" t="s">
        <v>60</v>
      </c>
      <c r="AL233" t="s">
        <v>60</v>
      </c>
      <c r="AM233" t="s">
        <v>60</v>
      </c>
      <c r="AN233" t="s">
        <v>69</v>
      </c>
      <c r="AO233" t="s">
        <v>108</v>
      </c>
      <c r="AP233" t="b">
        <v>0</v>
      </c>
      <c r="AQ233" t="b">
        <v>0</v>
      </c>
      <c r="AR233" t="s">
        <v>71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316</v>
      </c>
      <c r="B234" t="s">
        <v>332</v>
      </c>
      <c r="C234">
        <v>1503360</v>
      </c>
      <c r="D234" t="s">
        <v>81</v>
      </c>
      <c r="E234" t="s">
        <v>81</v>
      </c>
      <c r="F234" t="s">
        <v>323</v>
      </c>
      <c r="G234" t="str">
        <f>"0007"</f>
        <v>0007</v>
      </c>
      <c r="H234" t="str">
        <f t="shared" si="17"/>
        <v>02002</v>
      </c>
      <c r="I234" t="s">
        <v>60</v>
      </c>
      <c r="J234" t="s">
        <v>319</v>
      </c>
      <c r="K234" t="s">
        <v>61</v>
      </c>
      <c r="L234">
        <v>25</v>
      </c>
      <c r="M234" t="str">
        <f t="shared" si="16"/>
        <v>0</v>
      </c>
      <c r="N234" t="str">
        <f t="shared" si="13"/>
        <v>0</v>
      </c>
      <c r="O234">
        <v>25</v>
      </c>
      <c r="P234" t="s">
        <v>83</v>
      </c>
      <c r="Q234" t="s">
        <v>77</v>
      </c>
      <c r="R234" t="s">
        <v>77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103</v>
      </c>
      <c r="AB234">
        <v>235</v>
      </c>
      <c r="AC234" t="s">
        <v>67</v>
      </c>
      <c r="AD234" t="b">
        <v>0</v>
      </c>
      <c r="AE234" t="b">
        <v>0</v>
      </c>
      <c r="AF234" t="s">
        <v>68</v>
      </c>
      <c r="AG234" t="s">
        <v>60</v>
      </c>
      <c r="AH234" t="s">
        <v>60</v>
      </c>
      <c r="AI234" t="b">
        <v>1</v>
      </c>
      <c r="AJ234" t="s">
        <v>60</v>
      </c>
      <c r="AK234" t="s">
        <v>60</v>
      </c>
      <c r="AL234" t="s">
        <v>60</v>
      </c>
      <c r="AM234" t="s">
        <v>60</v>
      </c>
      <c r="AN234" t="s">
        <v>69</v>
      </c>
      <c r="AO234" t="s">
        <v>108</v>
      </c>
      <c r="AP234" t="b">
        <v>0</v>
      </c>
      <c r="AQ234" t="b">
        <v>0</v>
      </c>
      <c r="AR234" t="s">
        <v>71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D234" t="s">
        <v>60</v>
      </c>
    </row>
    <row r="235" spans="1:56" x14ac:dyDescent="0.25">
      <c r="A235" t="s">
        <v>333</v>
      </c>
      <c r="B235" t="s">
        <v>334</v>
      </c>
      <c r="C235">
        <v>8905140</v>
      </c>
      <c r="D235" t="s">
        <v>131</v>
      </c>
      <c r="E235" t="s">
        <v>131</v>
      </c>
      <c r="F235" t="s">
        <v>335</v>
      </c>
      <c r="G235">
        <v>1002</v>
      </c>
      <c r="H235">
        <v>15009</v>
      </c>
      <c r="I235" t="s">
        <v>60</v>
      </c>
      <c r="J235" t="s">
        <v>336</v>
      </c>
      <c r="K235" t="s">
        <v>61</v>
      </c>
      <c r="L235">
        <v>35</v>
      </c>
      <c r="M235" t="str">
        <f t="shared" si="16"/>
        <v>0</v>
      </c>
      <c r="N235" t="str">
        <f t="shared" si="13"/>
        <v>0</v>
      </c>
      <c r="O235">
        <v>35</v>
      </c>
      <c r="P235" t="s">
        <v>62</v>
      </c>
      <c r="Q235" t="s">
        <v>77</v>
      </c>
      <c r="R235" t="s">
        <v>77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300</v>
      </c>
      <c r="AB235">
        <v>230</v>
      </c>
      <c r="AC235" t="s">
        <v>67</v>
      </c>
      <c r="AD235" t="b">
        <v>0</v>
      </c>
      <c r="AE235" t="b">
        <v>0</v>
      </c>
      <c r="AF235" t="s">
        <v>68</v>
      </c>
      <c r="AG235" t="s">
        <v>60</v>
      </c>
      <c r="AH235" t="s">
        <v>60</v>
      </c>
      <c r="AI235" t="b">
        <v>1</v>
      </c>
      <c r="AJ235" t="s">
        <v>60</v>
      </c>
      <c r="AK235" t="s">
        <v>60</v>
      </c>
      <c r="AL235" t="s">
        <v>60</v>
      </c>
      <c r="AM235" t="s">
        <v>60</v>
      </c>
      <c r="AN235" t="s">
        <v>69</v>
      </c>
      <c r="AO235" t="s">
        <v>108</v>
      </c>
      <c r="AP235" t="b">
        <v>0</v>
      </c>
      <c r="AQ235" t="b">
        <v>0</v>
      </c>
      <c r="AR235" t="s">
        <v>71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C235">
        <v>8905100</v>
      </c>
      <c r="BD235" t="s">
        <v>60</v>
      </c>
    </row>
    <row r="236" spans="1:56" x14ac:dyDescent="0.25">
      <c r="A236" t="s">
        <v>333</v>
      </c>
      <c r="B236" t="s">
        <v>337</v>
      </c>
      <c r="C236">
        <v>8905150</v>
      </c>
      <c r="D236" t="s">
        <v>89</v>
      </c>
      <c r="E236" t="s">
        <v>89</v>
      </c>
      <c r="F236" t="s">
        <v>335</v>
      </c>
      <c r="G236">
        <v>1002</v>
      </c>
      <c r="H236">
        <v>15009</v>
      </c>
      <c r="I236" t="s">
        <v>60</v>
      </c>
      <c r="J236" t="s">
        <v>336</v>
      </c>
      <c r="K236" t="s">
        <v>61</v>
      </c>
      <c r="L236">
        <v>30</v>
      </c>
      <c r="M236" t="str">
        <f t="shared" si="16"/>
        <v>0</v>
      </c>
      <c r="N236" t="str">
        <f t="shared" si="13"/>
        <v>0</v>
      </c>
      <c r="O236">
        <v>30</v>
      </c>
      <c r="P236" t="s">
        <v>62</v>
      </c>
      <c r="Q236" t="s">
        <v>77</v>
      </c>
      <c r="R236" t="s">
        <v>77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300</v>
      </c>
      <c r="AB236">
        <v>230</v>
      </c>
      <c r="AC236" t="s">
        <v>67</v>
      </c>
      <c r="AD236" t="b">
        <v>0</v>
      </c>
      <c r="AE236" t="b">
        <v>0</v>
      </c>
      <c r="AF236" t="s">
        <v>68</v>
      </c>
      <c r="AG236" t="s">
        <v>60</v>
      </c>
      <c r="AH236" t="s">
        <v>60</v>
      </c>
      <c r="AI236" t="b">
        <v>1</v>
      </c>
      <c r="AJ236" t="s">
        <v>60</v>
      </c>
      <c r="AK236" t="s">
        <v>60</v>
      </c>
      <c r="AL236" t="s">
        <v>60</v>
      </c>
      <c r="AM236" t="s">
        <v>60</v>
      </c>
      <c r="AN236" t="s">
        <v>69</v>
      </c>
      <c r="AO236" t="s">
        <v>108</v>
      </c>
      <c r="AP236" t="b">
        <v>0</v>
      </c>
      <c r="AQ236" t="b">
        <v>0</v>
      </c>
      <c r="AR236" t="s">
        <v>71</v>
      </c>
      <c r="AS236" t="b">
        <v>0</v>
      </c>
      <c r="AT236" t="s">
        <v>60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C236">
        <v>8905100</v>
      </c>
      <c r="BD236" t="s">
        <v>60</v>
      </c>
    </row>
    <row r="237" spans="1:56" x14ac:dyDescent="0.25">
      <c r="A237" t="s">
        <v>333</v>
      </c>
      <c r="B237" t="s">
        <v>337</v>
      </c>
      <c r="C237">
        <v>8905150</v>
      </c>
      <c r="D237" t="s">
        <v>74</v>
      </c>
      <c r="E237" t="s">
        <v>74</v>
      </c>
      <c r="F237" t="s">
        <v>335</v>
      </c>
      <c r="G237">
        <v>1003</v>
      </c>
      <c r="H237">
        <v>15009</v>
      </c>
      <c r="I237" t="s">
        <v>60</v>
      </c>
      <c r="J237" t="s">
        <v>336</v>
      </c>
      <c r="K237" t="s">
        <v>61</v>
      </c>
      <c r="L237">
        <v>30</v>
      </c>
      <c r="M237" t="str">
        <f t="shared" si="16"/>
        <v>0</v>
      </c>
      <c r="N237" t="str">
        <f t="shared" si="13"/>
        <v>0</v>
      </c>
      <c r="O237">
        <v>30</v>
      </c>
      <c r="P237" t="s">
        <v>62</v>
      </c>
      <c r="Q237" t="s">
        <v>77</v>
      </c>
      <c r="R237" t="s">
        <v>77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300</v>
      </c>
      <c r="AB237">
        <v>235</v>
      </c>
      <c r="AC237" t="s">
        <v>67</v>
      </c>
      <c r="AD237" t="b">
        <v>0</v>
      </c>
      <c r="AE237" t="b">
        <v>0</v>
      </c>
      <c r="AF237" t="s">
        <v>68</v>
      </c>
      <c r="AG237" t="s">
        <v>60</v>
      </c>
      <c r="AH237" t="s">
        <v>60</v>
      </c>
      <c r="AI237" t="b">
        <v>1</v>
      </c>
      <c r="AJ237" t="s">
        <v>60</v>
      </c>
      <c r="AK237" t="s">
        <v>60</v>
      </c>
      <c r="AL237" t="s">
        <v>60</v>
      </c>
      <c r="AM237" t="s">
        <v>60</v>
      </c>
      <c r="AN237" t="s">
        <v>69</v>
      </c>
      <c r="AO237" t="s">
        <v>108</v>
      </c>
      <c r="AP237" t="b">
        <v>0</v>
      </c>
      <c r="AQ237" t="b">
        <v>0</v>
      </c>
      <c r="AR237" t="s">
        <v>71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C237">
        <v>8905100</v>
      </c>
      <c r="BD237" t="s">
        <v>60</v>
      </c>
    </row>
    <row r="238" spans="1:56" x14ac:dyDescent="0.25">
      <c r="A238" t="s">
        <v>333</v>
      </c>
      <c r="B238" t="s">
        <v>338</v>
      </c>
      <c r="C238">
        <v>8905160</v>
      </c>
      <c r="D238" t="s">
        <v>91</v>
      </c>
      <c r="E238" t="s">
        <v>91</v>
      </c>
      <c r="F238" t="s">
        <v>335</v>
      </c>
      <c r="G238">
        <v>1002</v>
      </c>
      <c r="H238">
        <v>15009</v>
      </c>
      <c r="I238" t="s">
        <v>60</v>
      </c>
      <c r="J238" t="s">
        <v>336</v>
      </c>
      <c r="K238" t="s">
        <v>61</v>
      </c>
      <c r="L238">
        <v>30</v>
      </c>
      <c r="M238" t="str">
        <f t="shared" si="16"/>
        <v>0</v>
      </c>
      <c r="N238" t="str">
        <f t="shared" si="13"/>
        <v>0</v>
      </c>
      <c r="O238">
        <v>30</v>
      </c>
      <c r="P238" t="s">
        <v>62</v>
      </c>
      <c r="Q238" t="s">
        <v>77</v>
      </c>
      <c r="R238" t="s">
        <v>77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300</v>
      </c>
      <c r="AB238">
        <v>230</v>
      </c>
      <c r="AC238" t="s">
        <v>67</v>
      </c>
      <c r="AD238" t="b">
        <v>0</v>
      </c>
      <c r="AE238" t="b">
        <v>0</v>
      </c>
      <c r="AF238" t="s">
        <v>68</v>
      </c>
      <c r="AG238" t="s">
        <v>60</v>
      </c>
      <c r="AH238" t="s">
        <v>60</v>
      </c>
      <c r="AI238" t="b">
        <v>1</v>
      </c>
      <c r="AJ238" t="s">
        <v>60</v>
      </c>
      <c r="AK238" t="s">
        <v>60</v>
      </c>
      <c r="AL238" t="s">
        <v>60</v>
      </c>
      <c r="AM238" t="s">
        <v>60</v>
      </c>
      <c r="AN238" t="s">
        <v>69</v>
      </c>
      <c r="AO238" t="s">
        <v>108</v>
      </c>
      <c r="AP238" t="b">
        <v>0</v>
      </c>
      <c r="AQ238" t="b">
        <v>0</v>
      </c>
      <c r="AR238" t="s">
        <v>71</v>
      </c>
      <c r="AS238" t="b">
        <v>0</v>
      </c>
      <c r="AT238" t="s">
        <v>60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C238">
        <v>8905100</v>
      </c>
      <c r="BD238" t="s">
        <v>60</v>
      </c>
    </row>
    <row r="239" spans="1:56" x14ac:dyDescent="0.25">
      <c r="A239" t="s">
        <v>333</v>
      </c>
      <c r="B239" t="s">
        <v>338</v>
      </c>
      <c r="C239">
        <v>8905160</v>
      </c>
      <c r="D239" t="s">
        <v>74</v>
      </c>
      <c r="E239" t="s">
        <v>74</v>
      </c>
      <c r="F239" t="s">
        <v>335</v>
      </c>
      <c r="G239">
        <v>1005</v>
      </c>
      <c r="H239">
        <v>15009</v>
      </c>
      <c r="I239" t="s">
        <v>60</v>
      </c>
      <c r="J239" t="s">
        <v>336</v>
      </c>
      <c r="K239" t="s">
        <v>61</v>
      </c>
      <c r="L239">
        <v>30</v>
      </c>
      <c r="M239" t="str">
        <f t="shared" si="16"/>
        <v>0</v>
      </c>
      <c r="N239" t="str">
        <f t="shared" si="13"/>
        <v>0</v>
      </c>
      <c r="O239">
        <v>30</v>
      </c>
      <c r="P239" t="s">
        <v>62</v>
      </c>
      <c r="Q239" t="s">
        <v>77</v>
      </c>
      <c r="R239" t="s">
        <v>77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300</v>
      </c>
      <c r="AB239">
        <v>235</v>
      </c>
      <c r="AC239" t="s">
        <v>67</v>
      </c>
      <c r="AD239" t="b">
        <v>0</v>
      </c>
      <c r="AE239" t="b">
        <v>0</v>
      </c>
      <c r="AF239" t="s">
        <v>68</v>
      </c>
      <c r="AG239" t="s">
        <v>60</v>
      </c>
      <c r="AH239" t="s">
        <v>60</v>
      </c>
      <c r="AI239" t="b">
        <v>1</v>
      </c>
      <c r="AJ239" t="s">
        <v>60</v>
      </c>
      <c r="AK239" t="s">
        <v>60</v>
      </c>
      <c r="AL239" t="s">
        <v>60</v>
      </c>
      <c r="AM239" t="s">
        <v>60</v>
      </c>
      <c r="AN239" t="s">
        <v>69</v>
      </c>
      <c r="AO239" t="s">
        <v>108</v>
      </c>
      <c r="AP239" t="b">
        <v>0</v>
      </c>
      <c r="AQ239" t="b">
        <v>0</v>
      </c>
      <c r="AR239" t="s">
        <v>71</v>
      </c>
      <c r="AS239" t="b">
        <v>0</v>
      </c>
      <c r="AT239" t="s">
        <v>60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C239">
        <v>8905100</v>
      </c>
      <c r="BD239" t="s">
        <v>60</v>
      </c>
    </row>
    <row r="240" spans="1:56" x14ac:dyDescent="0.25">
      <c r="A240" t="s">
        <v>333</v>
      </c>
      <c r="B240" t="s">
        <v>339</v>
      </c>
      <c r="C240">
        <v>8905170</v>
      </c>
      <c r="D240" t="s">
        <v>91</v>
      </c>
      <c r="E240" t="s">
        <v>91</v>
      </c>
      <c r="F240" t="s">
        <v>335</v>
      </c>
      <c r="G240">
        <v>1003</v>
      </c>
      <c r="H240">
        <v>15009</v>
      </c>
      <c r="I240" t="s">
        <v>60</v>
      </c>
      <c r="J240" t="s">
        <v>336</v>
      </c>
      <c r="K240" t="s">
        <v>61</v>
      </c>
      <c r="L240">
        <v>30</v>
      </c>
      <c r="M240" t="str">
        <f t="shared" si="16"/>
        <v>0</v>
      </c>
      <c r="N240" t="str">
        <f t="shared" si="13"/>
        <v>0</v>
      </c>
      <c r="O240">
        <v>30</v>
      </c>
      <c r="P240" t="s">
        <v>62</v>
      </c>
      <c r="Q240" t="s">
        <v>77</v>
      </c>
      <c r="R240" t="s">
        <v>77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300</v>
      </c>
      <c r="AB240">
        <v>230</v>
      </c>
      <c r="AC240" t="s">
        <v>67</v>
      </c>
      <c r="AD240" t="b">
        <v>0</v>
      </c>
      <c r="AE240" t="b">
        <v>0</v>
      </c>
      <c r="AF240" t="s">
        <v>68</v>
      </c>
      <c r="AG240" t="s">
        <v>60</v>
      </c>
      <c r="AH240" t="s">
        <v>60</v>
      </c>
      <c r="AI240" t="b">
        <v>1</v>
      </c>
      <c r="AJ240" t="s">
        <v>60</v>
      </c>
      <c r="AK240" t="s">
        <v>60</v>
      </c>
      <c r="AL240" t="s">
        <v>60</v>
      </c>
      <c r="AM240" t="s">
        <v>60</v>
      </c>
      <c r="AN240" t="s">
        <v>69</v>
      </c>
      <c r="AO240" t="s">
        <v>108</v>
      </c>
      <c r="AP240" t="b">
        <v>0</v>
      </c>
      <c r="AQ240" t="b">
        <v>0</v>
      </c>
      <c r="AR240" t="s">
        <v>71</v>
      </c>
      <c r="AS240" t="b">
        <v>0</v>
      </c>
      <c r="AT240" t="s">
        <v>60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C240">
        <v>8905100</v>
      </c>
      <c r="BD240" t="s">
        <v>60</v>
      </c>
    </row>
    <row r="241" spans="1:56" x14ac:dyDescent="0.25">
      <c r="A241" t="s">
        <v>333</v>
      </c>
      <c r="B241" t="s">
        <v>340</v>
      </c>
      <c r="C241">
        <v>8905180</v>
      </c>
      <c r="D241" t="s">
        <v>91</v>
      </c>
      <c r="E241" t="s">
        <v>91</v>
      </c>
      <c r="F241" t="s">
        <v>335</v>
      </c>
      <c r="G241">
        <v>1003</v>
      </c>
      <c r="H241">
        <v>15009</v>
      </c>
      <c r="I241" t="s">
        <v>60</v>
      </c>
      <c r="J241" t="s">
        <v>336</v>
      </c>
      <c r="K241" t="s">
        <v>61</v>
      </c>
      <c r="L241">
        <v>30</v>
      </c>
      <c r="M241" t="str">
        <f t="shared" si="16"/>
        <v>0</v>
      </c>
      <c r="N241" t="str">
        <f t="shared" si="13"/>
        <v>0</v>
      </c>
      <c r="O241">
        <v>30</v>
      </c>
      <c r="P241" t="s">
        <v>62</v>
      </c>
      <c r="Q241" t="s">
        <v>77</v>
      </c>
      <c r="R241" t="s">
        <v>77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300</v>
      </c>
      <c r="AB241">
        <v>230</v>
      </c>
      <c r="AC241" t="s">
        <v>67</v>
      </c>
      <c r="AD241" t="b">
        <v>0</v>
      </c>
      <c r="AE241" t="b">
        <v>0</v>
      </c>
      <c r="AF241" t="s">
        <v>68</v>
      </c>
      <c r="AG241" t="s">
        <v>60</v>
      </c>
      <c r="AH241" t="s">
        <v>60</v>
      </c>
      <c r="AI241" t="b">
        <v>1</v>
      </c>
      <c r="AJ241" t="s">
        <v>60</v>
      </c>
      <c r="AK241" t="s">
        <v>60</v>
      </c>
      <c r="AL241" t="s">
        <v>60</v>
      </c>
      <c r="AM241" t="s">
        <v>60</v>
      </c>
      <c r="AN241" t="s">
        <v>69</v>
      </c>
      <c r="AO241" t="s">
        <v>108</v>
      </c>
      <c r="AP241" t="b">
        <v>0</v>
      </c>
      <c r="AQ241" t="b">
        <v>0</v>
      </c>
      <c r="AR241" t="s">
        <v>71</v>
      </c>
      <c r="AS241" t="b">
        <v>0</v>
      </c>
      <c r="AT241" t="s">
        <v>60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C241">
        <v>8905100</v>
      </c>
      <c r="BD241" t="s">
        <v>60</v>
      </c>
    </row>
    <row r="242" spans="1:56" x14ac:dyDescent="0.25">
      <c r="A242" t="s">
        <v>333</v>
      </c>
      <c r="B242" t="s">
        <v>340</v>
      </c>
      <c r="C242">
        <v>8905180</v>
      </c>
      <c r="D242" t="s">
        <v>74</v>
      </c>
      <c r="E242" t="s">
        <v>74</v>
      </c>
      <c r="F242" t="s">
        <v>335</v>
      </c>
      <c r="G242">
        <v>1004</v>
      </c>
      <c r="H242">
        <v>15009</v>
      </c>
      <c r="I242" t="s">
        <v>60</v>
      </c>
      <c r="J242" t="s">
        <v>336</v>
      </c>
      <c r="K242" t="s">
        <v>61</v>
      </c>
      <c r="L242">
        <v>30</v>
      </c>
      <c r="M242" t="str">
        <f t="shared" si="16"/>
        <v>0</v>
      </c>
      <c r="N242" t="str">
        <f t="shared" si="13"/>
        <v>0</v>
      </c>
      <c r="O242">
        <v>30</v>
      </c>
      <c r="P242" t="s">
        <v>62</v>
      </c>
      <c r="Q242" t="s">
        <v>77</v>
      </c>
      <c r="R242" t="s">
        <v>77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300</v>
      </c>
      <c r="AB242">
        <v>235</v>
      </c>
      <c r="AC242" t="s">
        <v>67</v>
      </c>
      <c r="AD242" t="b">
        <v>0</v>
      </c>
      <c r="AE242" t="b">
        <v>0</v>
      </c>
      <c r="AF242" t="s">
        <v>68</v>
      </c>
      <c r="AG242" t="s">
        <v>60</v>
      </c>
      <c r="AH242" t="s">
        <v>60</v>
      </c>
      <c r="AI242" t="b">
        <v>1</v>
      </c>
      <c r="AJ242" t="s">
        <v>60</v>
      </c>
      <c r="AK242" t="s">
        <v>60</v>
      </c>
      <c r="AL242" t="s">
        <v>60</v>
      </c>
      <c r="AM242" t="s">
        <v>60</v>
      </c>
      <c r="AN242" t="s">
        <v>69</v>
      </c>
      <c r="AO242" t="s">
        <v>108</v>
      </c>
      <c r="AP242" t="b">
        <v>0</v>
      </c>
      <c r="AQ242" t="b">
        <v>0</v>
      </c>
      <c r="AR242" t="s">
        <v>71</v>
      </c>
      <c r="AS242" t="b">
        <v>0</v>
      </c>
      <c r="AT242" t="s">
        <v>60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C242">
        <v>8905100</v>
      </c>
      <c r="BD242" t="s">
        <v>60</v>
      </c>
    </row>
    <row r="243" spans="1:56" x14ac:dyDescent="0.25">
      <c r="A243" t="s">
        <v>333</v>
      </c>
      <c r="B243" t="s">
        <v>341</v>
      </c>
      <c r="C243">
        <v>8905190</v>
      </c>
      <c r="D243" t="s">
        <v>91</v>
      </c>
      <c r="E243" t="s">
        <v>91</v>
      </c>
      <c r="F243" t="s">
        <v>335</v>
      </c>
      <c r="G243">
        <v>1003</v>
      </c>
      <c r="H243">
        <v>15009</v>
      </c>
      <c r="I243" t="s">
        <v>60</v>
      </c>
      <c r="J243" t="s">
        <v>336</v>
      </c>
      <c r="K243" t="s">
        <v>61</v>
      </c>
      <c r="L243">
        <v>30</v>
      </c>
      <c r="M243" t="str">
        <f t="shared" ref="M243:M274" si="18">"0"</f>
        <v>0</v>
      </c>
      <c r="N243" t="str">
        <f t="shared" si="13"/>
        <v>0</v>
      </c>
      <c r="O243">
        <v>30</v>
      </c>
      <c r="P243" t="s">
        <v>62</v>
      </c>
      <c r="Q243" t="s">
        <v>77</v>
      </c>
      <c r="R243" t="s">
        <v>63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300</v>
      </c>
      <c r="AB243">
        <v>230</v>
      </c>
      <c r="AC243" t="s">
        <v>67</v>
      </c>
      <c r="AD243" t="b">
        <v>0</v>
      </c>
      <c r="AE243" t="b">
        <v>0</v>
      </c>
      <c r="AF243" t="s">
        <v>68</v>
      </c>
      <c r="AG243" t="s">
        <v>60</v>
      </c>
      <c r="AH243" t="s">
        <v>60</v>
      </c>
      <c r="AI243" t="b">
        <v>1</v>
      </c>
      <c r="AJ243" t="s">
        <v>60</v>
      </c>
      <c r="AK243" t="s">
        <v>60</v>
      </c>
      <c r="AL243" t="s">
        <v>60</v>
      </c>
      <c r="AM243" t="s">
        <v>60</v>
      </c>
      <c r="AN243" t="s">
        <v>69</v>
      </c>
      <c r="AO243" t="s">
        <v>108</v>
      </c>
      <c r="AP243" t="b">
        <v>0</v>
      </c>
      <c r="AQ243" t="b">
        <v>0</v>
      </c>
      <c r="AR243" t="s">
        <v>71</v>
      </c>
      <c r="AS243" t="b">
        <v>0</v>
      </c>
      <c r="AT243" t="s">
        <v>60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C243">
        <v>8905100</v>
      </c>
      <c r="BD243" t="s">
        <v>60</v>
      </c>
    </row>
    <row r="244" spans="1:56" x14ac:dyDescent="0.25">
      <c r="A244" t="s">
        <v>333</v>
      </c>
      <c r="B244" t="s">
        <v>342</v>
      </c>
      <c r="C244">
        <v>8209510</v>
      </c>
      <c r="D244" t="s">
        <v>74</v>
      </c>
      <c r="E244" t="s">
        <v>74</v>
      </c>
      <c r="F244" t="s">
        <v>343</v>
      </c>
      <c r="G244">
        <v>1001</v>
      </c>
      <c r="H244" t="str">
        <f>"06052"</f>
        <v>06052</v>
      </c>
      <c r="I244" t="s">
        <v>60</v>
      </c>
      <c r="J244" s="1">
        <v>19146</v>
      </c>
      <c r="K244" t="s">
        <v>61</v>
      </c>
      <c r="L244">
        <v>26</v>
      </c>
      <c r="M244" t="str">
        <f t="shared" si="18"/>
        <v>0</v>
      </c>
      <c r="N244" t="str">
        <f t="shared" si="13"/>
        <v>0</v>
      </c>
      <c r="O244">
        <v>26</v>
      </c>
      <c r="P244" t="s">
        <v>62</v>
      </c>
      <c r="Q244" t="s">
        <v>77</v>
      </c>
      <c r="R244" t="s">
        <v>77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300</v>
      </c>
      <c r="AB244">
        <v>235</v>
      </c>
      <c r="AC244" t="s">
        <v>67</v>
      </c>
      <c r="AD244" t="b">
        <v>0</v>
      </c>
      <c r="AE244" t="b">
        <v>0</v>
      </c>
      <c r="AF244" t="s">
        <v>68</v>
      </c>
      <c r="AG244" t="s">
        <v>60</v>
      </c>
      <c r="AH244" t="s">
        <v>60</v>
      </c>
      <c r="AI244" t="b">
        <v>1</v>
      </c>
      <c r="AJ244" t="s">
        <v>60</v>
      </c>
      <c r="AK244" t="s">
        <v>60</v>
      </c>
      <c r="AL244" t="s">
        <v>60</v>
      </c>
      <c r="AM244" t="s">
        <v>60</v>
      </c>
      <c r="AN244" t="s">
        <v>69</v>
      </c>
      <c r="AO244" t="s">
        <v>108</v>
      </c>
      <c r="AP244" t="b">
        <v>0</v>
      </c>
      <c r="AQ244" t="b">
        <v>0</v>
      </c>
      <c r="AR244" t="s">
        <v>71</v>
      </c>
      <c r="AS244" t="b">
        <v>0</v>
      </c>
      <c r="AT244" t="s">
        <v>72</v>
      </c>
      <c r="AU244" t="s">
        <v>60</v>
      </c>
      <c r="AX244" t="s">
        <v>101</v>
      </c>
      <c r="AY244" t="s">
        <v>60</v>
      </c>
      <c r="BA244" t="b">
        <v>0</v>
      </c>
      <c r="BB244" t="s">
        <v>60</v>
      </c>
      <c r="BC244">
        <v>8209600</v>
      </c>
      <c r="BD244" t="s">
        <v>60</v>
      </c>
    </row>
    <row r="245" spans="1:56" x14ac:dyDescent="0.25">
      <c r="A245" t="s">
        <v>333</v>
      </c>
      <c r="B245" t="s">
        <v>342</v>
      </c>
      <c r="C245">
        <v>8209510</v>
      </c>
      <c r="D245" t="s">
        <v>91</v>
      </c>
      <c r="E245" t="s">
        <v>91</v>
      </c>
      <c r="F245" t="s">
        <v>343</v>
      </c>
      <c r="G245">
        <v>1002</v>
      </c>
      <c r="H245" t="str">
        <f>"06052"</f>
        <v>06052</v>
      </c>
      <c r="I245" t="s">
        <v>60</v>
      </c>
      <c r="J245" s="1">
        <v>19146</v>
      </c>
      <c r="K245" t="s">
        <v>61</v>
      </c>
      <c r="L245">
        <v>28</v>
      </c>
      <c r="M245" t="str">
        <f t="shared" si="18"/>
        <v>0</v>
      </c>
      <c r="N245" t="str">
        <f t="shared" si="13"/>
        <v>0</v>
      </c>
      <c r="O245">
        <v>28</v>
      </c>
      <c r="P245" t="s">
        <v>62</v>
      </c>
      <c r="Q245" t="s">
        <v>77</v>
      </c>
      <c r="R245" t="s">
        <v>77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300</v>
      </c>
      <c r="AB245">
        <v>230</v>
      </c>
      <c r="AC245" t="s">
        <v>67</v>
      </c>
      <c r="AD245" t="b">
        <v>0</v>
      </c>
      <c r="AE245" t="b">
        <v>0</v>
      </c>
      <c r="AF245" t="s">
        <v>68</v>
      </c>
      <c r="AG245" t="s">
        <v>60</v>
      </c>
      <c r="AH245" t="s">
        <v>60</v>
      </c>
      <c r="AI245" t="b">
        <v>1</v>
      </c>
      <c r="AJ245" t="s">
        <v>60</v>
      </c>
      <c r="AK245" t="s">
        <v>60</v>
      </c>
      <c r="AL245" t="s">
        <v>60</v>
      </c>
      <c r="AM245" t="s">
        <v>60</v>
      </c>
      <c r="AN245" t="s">
        <v>69</v>
      </c>
      <c r="AO245" t="s">
        <v>108</v>
      </c>
      <c r="AP245" t="b">
        <v>0</v>
      </c>
      <c r="AQ245" t="b">
        <v>0</v>
      </c>
      <c r="AR245" t="s">
        <v>71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C245">
        <v>8209600</v>
      </c>
      <c r="BD245" t="s">
        <v>60</v>
      </c>
    </row>
    <row r="246" spans="1:56" x14ac:dyDescent="0.25">
      <c r="A246" t="s">
        <v>333</v>
      </c>
      <c r="B246" t="s">
        <v>344</v>
      </c>
      <c r="C246">
        <v>8209520</v>
      </c>
      <c r="D246" t="s">
        <v>74</v>
      </c>
      <c r="E246" t="s">
        <v>74</v>
      </c>
      <c r="F246" t="s">
        <v>343</v>
      </c>
      <c r="G246">
        <v>1001</v>
      </c>
      <c r="H246" t="str">
        <f>"06052"</f>
        <v>06052</v>
      </c>
      <c r="I246" t="s">
        <v>60</v>
      </c>
      <c r="J246" s="1">
        <v>19146</v>
      </c>
      <c r="K246" t="s">
        <v>61</v>
      </c>
      <c r="L246">
        <v>5</v>
      </c>
      <c r="M246" t="str">
        <f t="shared" si="18"/>
        <v>0</v>
      </c>
      <c r="N246" t="str">
        <f t="shared" si="13"/>
        <v>0</v>
      </c>
      <c r="O246">
        <v>5</v>
      </c>
      <c r="P246" t="s">
        <v>62</v>
      </c>
      <c r="Q246" t="s">
        <v>63</v>
      </c>
      <c r="R246" t="s">
        <v>63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300</v>
      </c>
      <c r="AB246">
        <v>235</v>
      </c>
      <c r="AC246" t="s">
        <v>67</v>
      </c>
      <c r="AD246" t="b">
        <v>0</v>
      </c>
      <c r="AE246" t="b">
        <v>0</v>
      </c>
      <c r="AF246" t="s">
        <v>68</v>
      </c>
      <c r="AG246" t="s">
        <v>60</v>
      </c>
      <c r="AH246" t="s">
        <v>60</v>
      </c>
      <c r="AI246" t="b">
        <v>1</v>
      </c>
      <c r="AJ246" t="s">
        <v>60</v>
      </c>
      <c r="AK246" t="s">
        <v>60</v>
      </c>
      <c r="AL246" t="s">
        <v>60</v>
      </c>
      <c r="AM246" t="s">
        <v>60</v>
      </c>
      <c r="AN246" t="s">
        <v>69</v>
      </c>
      <c r="AO246" t="s">
        <v>108</v>
      </c>
      <c r="AP246" t="b">
        <v>0</v>
      </c>
      <c r="AQ246" t="b">
        <v>0</v>
      </c>
      <c r="AR246" t="s">
        <v>71</v>
      </c>
      <c r="AS246" t="b">
        <v>0</v>
      </c>
      <c r="AT246" t="s">
        <v>72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C246">
        <v>8209600</v>
      </c>
      <c r="BD246" t="s">
        <v>60</v>
      </c>
    </row>
    <row r="247" spans="1:56" x14ac:dyDescent="0.25">
      <c r="A247" t="s">
        <v>333</v>
      </c>
      <c r="B247" t="s">
        <v>345</v>
      </c>
      <c r="C247">
        <v>8725010</v>
      </c>
      <c r="D247" t="s">
        <v>81</v>
      </c>
      <c r="E247" t="s">
        <v>81</v>
      </c>
      <c r="F247" t="s">
        <v>346</v>
      </c>
      <c r="G247">
        <v>1003</v>
      </c>
      <c r="H247">
        <v>15008</v>
      </c>
      <c r="I247" t="s">
        <v>60</v>
      </c>
      <c r="J247" t="s">
        <v>347</v>
      </c>
      <c r="K247" t="s">
        <v>61</v>
      </c>
      <c r="L247">
        <v>28</v>
      </c>
      <c r="M247" t="str">
        <f t="shared" si="18"/>
        <v>0</v>
      </c>
      <c r="N247" t="str">
        <f t="shared" si="13"/>
        <v>0</v>
      </c>
      <c r="O247">
        <v>28</v>
      </c>
      <c r="P247" t="s">
        <v>62</v>
      </c>
      <c r="Q247" t="s">
        <v>63</v>
      </c>
      <c r="R247" t="s">
        <v>77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300</v>
      </c>
      <c r="AB247">
        <v>235</v>
      </c>
      <c r="AC247" t="s">
        <v>67</v>
      </c>
      <c r="AD247" t="b">
        <v>0</v>
      </c>
      <c r="AE247" t="b">
        <v>0</v>
      </c>
      <c r="AF247" t="s">
        <v>68</v>
      </c>
      <c r="AG247" t="s">
        <v>60</v>
      </c>
      <c r="AH247" t="s">
        <v>60</v>
      </c>
      <c r="AI247" t="b">
        <v>1</v>
      </c>
      <c r="AJ247" t="s">
        <v>60</v>
      </c>
      <c r="AK247" t="s">
        <v>60</v>
      </c>
      <c r="AL247" t="s">
        <v>60</v>
      </c>
      <c r="AM247" t="s">
        <v>60</v>
      </c>
      <c r="AN247" t="s">
        <v>69</v>
      </c>
      <c r="AO247" t="s">
        <v>108</v>
      </c>
      <c r="AP247" t="b">
        <v>0</v>
      </c>
      <c r="AQ247" t="b">
        <v>0</v>
      </c>
      <c r="AR247" t="s">
        <v>71</v>
      </c>
      <c r="AS247" t="b">
        <v>0</v>
      </c>
      <c r="AT247" t="s">
        <v>60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C247">
        <v>8101100</v>
      </c>
      <c r="BD247" t="s">
        <v>60</v>
      </c>
    </row>
    <row r="248" spans="1:56" x14ac:dyDescent="0.25">
      <c r="A248" t="s">
        <v>333</v>
      </c>
      <c r="B248" t="s">
        <v>345</v>
      </c>
      <c r="C248">
        <v>8725010</v>
      </c>
      <c r="D248" t="s">
        <v>89</v>
      </c>
      <c r="E248" t="s">
        <v>89</v>
      </c>
      <c r="F248" t="s">
        <v>346</v>
      </c>
      <c r="G248">
        <v>1005</v>
      </c>
      <c r="H248">
        <v>15008</v>
      </c>
      <c r="I248" t="s">
        <v>60</v>
      </c>
      <c r="J248" t="s">
        <v>347</v>
      </c>
      <c r="K248" t="s">
        <v>61</v>
      </c>
      <c r="L248">
        <v>28</v>
      </c>
      <c r="M248" t="str">
        <f t="shared" si="18"/>
        <v>0</v>
      </c>
      <c r="N248" t="str">
        <f t="shared" si="13"/>
        <v>0</v>
      </c>
      <c r="O248">
        <v>28</v>
      </c>
      <c r="P248" t="s">
        <v>62</v>
      </c>
      <c r="Q248" t="s">
        <v>63</v>
      </c>
      <c r="R248" t="s">
        <v>77</v>
      </c>
      <c r="S248" t="s">
        <v>64</v>
      </c>
      <c r="T248" t="s">
        <v>65</v>
      </c>
      <c r="U248" t="s">
        <v>66</v>
      </c>
      <c r="V248" t="s">
        <v>66</v>
      </c>
      <c r="X248" t="b">
        <v>1</v>
      </c>
      <c r="Y248" t="b">
        <v>1</v>
      </c>
      <c r="Z248" t="b">
        <v>1</v>
      </c>
      <c r="AA248">
        <v>300</v>
      </c>
      <c r="AB248">
        <v>230</v>
      </c>
      <c r="AC248" t="s">
        <v>67</v>
      </c>
      <c r="AD248" t="b">
        <v>0</v>
      </c>
      <c r="AE248" t="b">
        <v>0</v>
      </c>
      <c r="AF248" t="s">
        <v>68</v>
      </c>
      <c r="AG248" t="s">
        <v>60</v>
      </c>
      <c r="AH248" t="s">
        <v>60</v>
      </c>
      <c r="AI248" t="b">
        <v>1</v>
      </c>
      <c r="AJ248" t="s">
        <v>60</v>
      </c>
      <c r="AK248" t="s">
        <v>60</v>
      </c>
      <c r="AL248" t="s">
        <v>60</v>
      </c>
      <c r="AM248" t="s">
        <v>60</v>
      </c>
      <c r="AN248" t="s">
        <v>69</v>
      </c>
      <c r="AO248" t="s">
        <v>108</v>
      </c>
      <c r="AP248" t="b">
        <v>0</v>
      </c>
      <c r="AQ248" t="b">
        <v>0</v>
      </c>
      <c r="AR248" t="s">
        <v>71</v>
      </c>
      <c r="AS248" t="b">
        <v>0</v>
      </c>
      <c r="AT248" t="s">
        <v>60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C248">
        <v>8101100</v>
      </c>
      <c r="BD248" t="s">
        <v>60</v>
      </c>
    </row>
    <row r="249" spans="1:56" x14ac:dyDescent="0.25">
      <c r="A249" t="s">
        <v>333</v>
      </c>
      <c r="B249" t="s">
        <v>348</v>
      </c>
      <c r="C249">
        <v>8725020</v>
      </c>
      <c r="D249" t="s">
        <v>131</v>
      </c>
      <c r="E249" t="s">
        <v>131</v>
      </c>
      <c r="F249" t="s">
        <v>346</v>
      </c>
      <c r="G249">
        <v>1003</v>
      </c>
      <c r="H249">
        <v>15008</v>
      </c>
      <c r="I249" t="s">
        <v>60</v>
      </c>
      <c r="J249" t="s">
        <v>347</v>
      </c>
      <c r="K249" t="s">
        <v>61</v>
      </c>
      <c r="L249">
        <v>28</v>
      </c>
      <c r="M249" t="str">
        <f t="shared" si="18"/>
        <v>0</v>
      </c>
      <c r="N249" t="str">
        <f t="shared" si="13"/>
        <v>0</v>
      </c>
      <c r="O249">
        <v>28</v>
      </c>
      <c r="P249" t="s">
        <v>62</v>
      </c>
      <c r="Q249" t="s">
        <v>63</v>
      </c>
      <c r="R249" t="s">
        <v>77</v>
      </c>
      <c r="S249" t="s">
        <v>64</v>
      </c>
      <c r="T249" t="s">
        <v>65</v>
      </c>
      <c r="U249" t="s">
        <v>66</v>
      </c>
      <c r="V249" t="s">
        <v>66</v>
      </c>
      <c r="X249" t="b">
        <v>1</v>
      </c>
      <c r="Y249" t="b">
        <v>1</v>
      </c>
      <c r="Z249" t="b">
        <v>1</v>
      </c>
      <c r="AA249">
        <v>300</v>
      </c>
      <c r="AB249">
        <v>230</v>
      </c>
      <c r="AC249" t="s">
        <v>67</v>
      </c>
      <c r="AD249" t="b">
        <v>0</v>
      </c>
      <c r="AE249" t="b">
        <v>0</v>
      </c>
      <c r="AF249" t="s">
        <v>68</v>
      </c>
      <c r="AG249" t="s">
        <v>60</v>
      </c>
      <c r="AH249" t="s">
        <v>60</v>
      </c>
      <c r="AI249" t="b">
        <v>1</v>
      </c>
      <c r="AJ249" t="s">
        <v>60</v>
      </c>
      <c r="AK249" t="s">
        <v>60</v>
      </c>
      <c r="AL249" t="s">
        <v>60</v>
      </c>
      <c r="AM249" t="s">
        <v>60</v>
      </c>
      <c r="AN249" t="s">
        <v>69</v>
      </c>
      <c r="AO249" t="s">
        <v>108</v>
      </c>
      <c r="AP249" t="b">
        <v>0</v>
      </c>
      <c r="AQ249" t="b">
        <v>0</v>
      </c>
      <c r="AR249" t="s">
        <v>71</v>
      </c>
      <c r="AS249" t="b">
        <v>0</v>
      </c>
      <c r="AT249" t="s">
        <v>60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C249">
        <v>8101100</v>
      </c>
      <c r="BD249" t="s">
        <v>60</v>
      </c>
    </row>
    <row r="250" spans="1:56" x14ac:dyDescent="0.25">
      <c r="A250" t="s">
        <v>333</v>
      </c>
      <c r="B250" t="s">
        <v>348</v>
      </c>
      <c r="C250">
        <v>8725020</v>
      </c>
      <c r="D250" t="s">
        <v>91</v>
      </c>
      <c r="E250" t="s">
        <v>91</v>
      </c>
      <c r="F250" t="s">
        <v>346</v>
      </c>
      <c r="G250">
        <v>1005</v>
      </c>
      <c r="H250">
        <v>15008</v>
      </c>
      <c r="I250" t="s">
        <v>60</v>
      </c>
      <c r="J250" t="s">
        <v>347</v>
      </c>
      <c r="K250" t="s">
        <v>61</v>
      </c>
      <c r="L250">
        <v>28</v>
      </c>
      <c r="M250" t="str">
        <f t="shared" si="18"/>
        <v>0</v>
      </c>
      <c r="N250" t="str">
        <f t="shared" si="13"/>
        <v>0</v>
      </c>
      <c r="O250">
        <v>28</v>
      </c>
      <c r="P250" t="s">
        <v>62</v>
      </c>
      <c r="Q250" t="s">
        <v>63</v>
      </c>
      <c r="R250" t="s">
        <v>77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300</v>
      </c>
      <c r="AB250">
        <v>230</v>
      </c>
      <c r="AC250" t="s">
        <v>67</v>
      </c>
      <c r="AD250" t="b">
        <v>0</v>
      </c>
      <c r="AE250" t="b">
        <v>0</v>
      </c>
      <c r="AF250" t="s">
        <v>68</v>
      </c>
      <c r="AG250" t="s">
        <v>60</v>
      </c>
      <c r="AH250" t="s">
        <v>60</v>
      </c>
      <c r="AI250" t="b">
        <v>1</v>
      </c>
      <c r="AJ250" t="s">
        <v>60</v>
      </c>
      <c r="AK250" t="s">
        <v>60</v>
      </c>
      <c r="AL250" t="s">
        <v>60</v>
      </c>
      <c r="AM250" t="s">
        <v>60</v>
      </c>
      <c r="AN250" t="s">
        <v>69</v>
      </c>
      <c r="AO250" t="s">
        <v>108</v>
      </c>
      <c r="AP250" t="b">
        <v>0</v>
      </c>
      <c r="AQ250" t="b">
        <v>0</v>
      </c>
      <c r="AR250" t="s">
        <v>71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C250">
        <v>8101100</v>
      </c>
      <c r="BD250" t="s">
        <v>60</v>
      </c>
    </row>
    <row r="251" spans="1:56" x14ac:dyDescent="0.25">
      <c r="A251" t="s">
        <v>333</v>
      </c>
      <c r="B251" t="s">
        <v>349</v>
      </c>
      <c r="C251">
        <v>8725030</v>
      </c>
      <c r="D251" t="s">
        <v>74</v>
      </c>
      <c r="E251" t="s">
        <v>74</v>
      </c>
      <c r="F251" t="s">
        <v>346</v>
      </c>
      <c r="G251">
        <v>1002</v>
      </c>
      <c r="H251">
        <v>15008</v>
      </c>
      <c r="I251" t="s">
        <v>60</v>
      </c>
      <c r="J251" t="s">
        <v>347</v>
      </c>
      <c r="K251" t="s">
        <v>61</v>
      </c>
      <c r="L251">
        <v>27</v>
      </c>
      <c r="M251" t="str">
        <f t="shared" si="18"/>
        <v>0</v>
      </c>
      <c r="N251" t="str">
        <f t="shared" si="13"/>
        <v>0</v>
      </c>
      <c r="O251">
        <v>27</v>
      </c>
      <c r="P251" t="s">
        <v>62</v>
      </c>
      <c r="Q251" t="s">
        <v>63</v>
      </c>
      <c r="R251" t="s">
        <v>63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300</v>
      </c>
      <c r="AB251">
        <v>235</v>
      </c>
      <c r="AC251" t="s">
        <v>67</v>
      </c>
      <c r="AD251" t="b">
        <v>0</v>
      </c>
      <c r="AE251" t="b">
        <v>0</v>
      </c>
      <c r="AF251" t="s">
        <v>68</v>
      </c>
      <c r="AG251" t="s">
        <v>60</v>
      </c>
      <c r="AH251" t="s">
        <v>60</v>
      </c>
      <c r="AI251" t="b">
        <v>1</v>
      </c>
      <c r="AJ251" t="s">
        <v>60</v>
      </c>
      <c r="AK251" t="s">
        <v>60</v>
      </c>
      <c r="AL251" t="s">
        <v>60</v>
      </c>
      <c r="AM251" t="s">
        <v>60</v>
      </c>
      <c r="AN251" t="s">
        <v>69</v>
      </c>
      <c r="AO251" t="s">
        <v>108</v>
      </c>
      <c r="AP251" t="b">
        <v>0</v>
      </c>
      <c r="AQ251" t="b">
        <v>0</v>
      </c>
      <c r="AR251" t="s">
        <v>71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C251">
        <v>8101100</v>
      </c>
      <c r="BD251" t="s">
        <v>60</v>
      </c>
    </row>
    <row r="252" spans="1:56" x14ac:dyDescent="0.25">
      <c r="A252" t="s">
        <v>333</v>
      </c>
      <c r="B252" t="s">
        <v>350</v>
      </c>
      <c r="C252">
        <v>8725040</v>
      </c>
      <c r="D252" t="s">
        <v>87</v>
      </c>
      <c r="E252" t="s">
        <v>87</v>
      </c>
      <c r="F252" t="s">
        <v>346</v>
      </c>
      <c r="G252">
        <v>1003</v>
      </c>
      <c r="H252">
        <v>15008</v>
      </c>
      <c r="I252" t="s">
        <v>60</v>
      </c>
      <c r="J252" t="s">
        <v>347</v>
      </c>
      <c r="K252" t="s">
        <v>61</v>
      </c>
      <c r="L252">
        <v>25</v>
      </c>
      <c r="M252" t="str">
        <f t="shared" si="18"/>
        <v>0</v>
      </c>
      <c r="N252" t="str">
        <f t="shared" si="13"/>
        <v>0</v>
      </c>
      <c r="O252">
        <v>25</v>
      </c>
      <c r="P252" t="s">
        <v>62</v>
      </c>
      <c r="Q252" t="s">
        <v>63</v>
      </c>
      <c r="R252" t="s">
        <v>63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300</v>
      </c>
      <c r="AB252">
        <v>235</v>
      </c>
      <c r="AC252" t="s">
        <v>67</v>
      </c>
      <c r="AD252" t="b">
        <v>0</v>
      </c>
      <c r="AE252" t="b">
        <v>0</v>
      </c>
      <c r="AF252" t="s">
        <v>68</v>
      </c>
      <c r="AG252" t="s">
        <v>60</v>
      </c>
      <c r="AH252" t="s">
        <v>60</v>
      </c>
      <c r="AI252" t="b">
        <v>1</v>
      </c>
      <c r="AJ252" t="s">
        <v>60</v>
      </c>
      <c r="AK252" t="s">
        <v>60</v>
      </c>
      <c r="AL252" t="s">
        <v>60</v>
      </c>
      <c r="AM252" t="s">
        <v>60</v>
      </c>
      <c r="AN252" t="s">
        <v>69</v>
      </c>
      <c r="AO252" t="s">
        <v>108</v>
      </c>
      <c r="AP252" t="b">
        <v>0</v>
      </c>
      <c r="AQ252" t="b">
        <v>0</v>
      </c>
      <c r="AR252" t="s">
        <v>71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C252">
        <v>8101100</v>
      </c>
      <c r="BD252" t="s">
        <v>60</v>
      </c>
    </row>
    <row r="253" spans="1:56" x14ac:dyDescent="0.25">
      <c r="A253" t="s">
        <v>333</v>
      </c>
      <c r="B253" t="s">
        <v>351</v>
      </c>
      <c r="C253">
        <v>1006300</v>
      </c>
      <c r="D253" t="s">
        <v>87</v>
      </c>
      <c r="E253" t="s">
        <v>87</v>
      </c>
      <c r="F253" t="s">
        <v>149</v>
      </c>
      <c r="G253">
        <v>1001</v>
      </c>
      <c r="H253" t="str">
        <f>"06001"</f>
        <v>06001</v>
      </c>
      <c r="I253" t="s">
        <v>60</v>
      </c>
      <c r="J253" s="2">
        <v>42887</v>
      </c>
      <c r="K253" t="s">
        <v>61</v>
      </c>
      <c r="L253">
        <v>22</v>
      </c>
      <c r="M253" t="str">
        <f t="shared" si="18"/>
        <v>0</v>
      </c>
      <c r="N253" t="str">
        <f t="shared" ref="N253:N316" si="19">"0"</f>
        <v>0</v>
      </c>
      <c r="O253">
        <v>22</v>
      </c>
      <c r="P253" t="s">
        <v>62</v>
      </c>
      <c r="Q253" t="s">
        <v>77</v>
      </c>
      <c r="R253" t="s">
        <v>77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103</v>
      </c>
      <c r="AB253">
        <v>235</v>
      </c>
      <c r="AC253" t="s">
        <v>67</v>
      </c>
      <c r="AD253" t="b">
        <v>0</v>
      </c>
      <c r="AE253" t="b">
        <v>0</v>
      </c>
      <c r="AF253" t="s">
        <v>68</v>
      </c>
      <c r="AG253" t="s">
        <v>60</v>
      </c>
      <c r="AH253" t="s">
        <v>60</v>
      </c>
      <c r="AI253" t="b">
        <v>1</v>
      </c>
      <c r="AJ253" t="s">
        <v>60</v>
      </c>
      <c r="AK253" t="s">
        <v>60</v>
      </c>
      <c r="AL253" t="s">
        <v>60</v>
      </c>
      <c r="AM253" t="s">
        <v>60</v>
      </c>
      <c r="AN253" t="s">
        <v>69</v>
      </c>
      <c r="AO253" t="s">
        <v>70</v>
      </c>
      <c r="AP253" t="b">
        <v>0</v>
      </c>
      <c r="AQ253" t="b">
        <v>0</v>
      </c>
      <c r="AR253" t="s">
        <v>71</v>
      </c>
      <c r="AS253" t="b">
        <v>0</v>
      </c>
      <c r="AT253" t="s">
        <v>60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D253" t="s">
        <v>60</v>
      </c>
    </row>
    <row r="254" spans="1:56" x14ac:dyDescent="0.25">
      <c r="A254" t="s">
        <v>333</v>
      </c>
      <c r="B254" t="s">
        <v>352</v>
      </c>
      <c r="C254">
        <v>8207310</v>
      </c>
      <c r="D254" t="s">
        <v>81</v>
      </c>
      <c r="E254" t="s">
        <v>81</v>
      </c>
      <c r="F254" t="s">
        <v>343</v>
      </c>
      <c r="G254">
        <v>1001</v>
      </c>
      <c r="H254" t="str">
        <f>"06052"</f>
        <v>06052</v>
      </c>
      <c r="I254" t="s">
        <v>60</v>
      </c>
      <c r="J254" s="1">
        <v>19146</v>
      </c>
      <c r="K254" t="s">
        <v>61</v>
      </c>
      <c r="L254">
        <v>28</v>
      </c>
      <c r="M254" t="str">
        <f t="shared" si="18"/>
        <v>0</v>
      </c>
      <c r="N254" t="str">
        <f t="shared" si="19"/>
        <v>0</v>
      </c>
      <c r="O254">
        <v>28</v>
      </c>
      <c r="P254" t="s">
        <v>62</v>
      </c>
      <c r="Q254" t="s">
        <v>77</v>
      </c>
      <c r="R254" t="s">
        <v>77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103</v>
      </c>
      <c r="AB254">
        <v>235</v>
      </c>
      <c r="AC254" t="s">
        <v>67</v>
      </c>
      <c r="AD254" t="b">
        <v>0</v>
      </c>
      <c r="AE254" t="b">
        <v>0</v>
      </c>
      <c r="AF254" t="s">
        <v>68</v>
      </c>
      <c r="AG254" t="s">
        <v>60</v>
      </c>
      <c r="AH254" t="s">
        <v>60</v>
      </c>
      <c r="AI254" t="b">
        <v>1</v>
      </c>
      <c r="AJ254" t="s">
        <v>60</v>
      </c>
      <c r="AK254" t="s">
        <v>60</v>
      </c>
      <c r="AL254" t="s">
        <v>60</v>
      </c>
      <c r="AM254" t="s">
        <v>60</v>
      </c>
      <c r="AN254" t="s">
        <v>69</v>
      </c>
      <c r="AO254" t="s">
        <v>108</v>
      </c>
      <c r="AP254" t="b">
        <v>0</v>
      </c>
      <c r="AQ254" t="b">
        <v>0</v>
      </c>
      <c r="AR254" t="s">
        <v>71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C254">
        <v>8209600</v>
      </c>
      <c r="BD254" t="s">
        <v>60</v>
      </c>
    </row>
    <row r="255" spans="1:56" x14ac:dyDescent="0.25">
      <c r="A255" t="s">
        <v>333</v>
      </c>
      <c r="B255" t="s">
        <v>352</v>
      </c>
      <c r="C255">
        <v>8207310</v>
      </c>
      <c r="D255" t="s">
        <v>58</v>
      </c>
      <c r="E255" t="s">
        <v>58</v>
      </c>
      <c r="F255" t="s">
        <v>343</v>
      </c>
      <c r="G255">
        <v>1002</v>
      </c>
      <c r="H255" t="str">
        <f>"06052"</f>
        <v>06052</v>
      </c>
      <c r="I255" t="s">
        <v>60</v>
      </c>
      <c r="J255" s="1">
        <v>19146</v>
      </c>
      <c r="K255" t="s">
        <v>61</v>
      </c>
      <c r="L255">
        <v>28</v>
      </c>
      <c r="M255" t="str">
        <f t="shared" si="18"/>
        <v>0</v>
      </c>
      <c r="N255" t="str">
        <f t="shared" si="19"/>
        <v>0</v>
      </c>
      <c r="O255">
        <v>28</v>
      </c>
      <c r="P255" t="s">
        <v>62</v>
      </c>
      <c r="Q255" t="s">
        <v>77</v>
      </c>
      <c r="R255" t="s">
        <v>77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67</v>
      </c>
      <c r="AD255" t="b">
        <v>0</v>
      </c>
      <c r="AE255" t="b">
        <v>0</v>
      </c>
      <c r="AF255" t="s">
        <v>68</v>
      </c>
      <c r="AG255" t="s">
        <v>60</v>
      </c>
      <c r="AH255" t="s">
        <v>60</v>
      </c>
      <c r="AI255" t="b">
        <v>1</v>
      </c>
      <c r="AJ255" t="s">
        <v>60</v>
      </c>
      <c r="AK255" t="s">
        <v>60</v>
      </c>
      <c r="AL255" t="s">
        <v>60</v>
      </c>
      <c r="AM255" t="s">
        <v>60</v>
      </c>
      <c r="AN255" t="s">
        <v>69</v>
      </c>
      <c r="AO255" t="s">
        <v>108</v>
      </c>
      <c r="AP255" t="b">
        <v>0</v>
      </c>
      <c r="AQ255" t="b">
        <v>0</v>
      </c>
      <c r="AR255" t="s">
        <v>71</v>
      </c>
      <c r="AS255" t="b">
        <v>0</v>
      </c>
      <c r="AT255" t="s">
        <v>60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C255">
        <v>8209600</v>
      </c>
      <c r="BD255" t="s">
        <v>60</v>
      </c>
    </row>
    <row r="256" spans="1:56" x14ac:dyDescent="0.25">
      <c r="A256" t="s">
        <v>333</v>
      </c>
      <c r="B256" t="s">
        <v>352</v>
      </c>
      <c r="C256">
        <v>8207310</v>
      </c>
      <c r="D256" t="s">
        <v>81</v>
      </c>
      <c r="E256" t="s">
        <v>81</v>
      </c>
      <c r="G256">
        <v>1004</v>
      </c>
      <c r="H256" t="str">
        <f>"06055"</f>
        <v>06055</v>
      </c>
      <c r="I256" t="s">
        <v>60</v>
      </c>
      <c r="J256" s="1">
        <v>20241</v>
      </c>
      <c r="K256" t="s">
        <v>61</v>
      </c>
      <c r="L256">
        <v>15</v>
      </c>
      <c r="M256" t="str">
        <f t="shared" si="18"/>
        <v>0</v>
      </c>
      <c r="N256" t="str">
        <f t="shared" si="19"/>
        <v>0</v>
      </c>
      <c r="O256">
        <v>15</v>
      </c>
      <c r="P256" t="s">
        <v>62</v>
      </c>
      <c r="Q256" t="s">
        <v>77</v>
      </c>
      <c r="R256" t="s">
        <v>77</v>
      </c>
      <c r="S256" t="s">
        <v>64</v>
      </c>
      <c r="T256" t="s">
        <v>65</v>
      </c>
      <c r="U256" t="s">
        <v>66</v>
      </c>
      <c r="V256" t="s">
        <v>66</v>
      </c>
      <c r="X256" t="b">
        <v>0</v>
      </c>
      <c r="Y256" t="b">
        <v>1</v>
      </c>
      <c r="Z256" t="b">
        <v>1</v>
      </c>
      <c r="AA256">
        <v>103</v>
      </c>
      <c r="AB256">
        <v>235</v>
      </c>
      <c r="AC256" t="s">
        <v>67</v>
      </c>
      <c r="AD256" t="b">
        <v>0</v>
      </c>
      <c r="AE256" t="b">
        <v>0</v>
      </c>
      <c r="AF256" t="s">
        <v>68</v>
      </c>
      <c r="AG256" t="s">
        <v>60</v>
      </c>
      <c r="AH256" t="s">
        <v>60</v>
      </c>
      <c r="AI256" t="b">
        <v>1</v>
      </c>
      <c r="AJ256" t="s">
        <v>60</v>
      </c>
      <c r="AK256" t="s">
        <v>60</v>
      </c>
      <c r="AL256" t="s">
        <v>60</v>
      </c>
      <c r="AM256" t="s">
        <v>60</v>
      </c>
      <c r="AN256" t="s">
        <v>69</v>
      </c>
      <c r="AO256" t="s">
        <v>108</v>
      </c>
      <c r="AP256" t="b">
        <v>0</v>
      </c>
      <c r="AQ256" t="b">
        <v>0</v>
      </c>
      <c r="AR256" t="s">
        <v>71</v>
      </c>
      <c r="AS256" t="b">
        <v>0</v>
      </c>
      <c r="AT256" t="s">
        <v>72</v>
      </c>
      <c r="AU256" t="s">
        <v>60</v>
      </c>
      <c r="AX256" t="s">
        <v>101</v>
      </c>
      <c r="AY256" t="s">
        <v>60</v>
      </c>
      <c r="BA256" t="b">
        <v>0</v>
      </c>
      <c r="BB256" t="s">
        <v>60</v>
      </c>
      <c r="BC256">
        <v>8209600</v>
      </c>
      <c r="BD256" t="s">
        <v>60</v>
      </c>
    </row>
    <row r="257" spans="1:56" x14ac:dyDescent="0.25">
      <c r="A257" t="s">
        <v>333</v>
      </c>
      <c r="B257" t="s">
        <v>352</v>
      </c>
      <c r="C257">
        <v>8207310</v>
      </c>
      <c r="D257" t="s">
        <v>91</v>
      </c>
      <c r="E257" t="s">
        <v>91</v>
      </c>
      <c r="G257">
        <v>1007</v>
      </c>
      <c r="H257" t="str">
        <f>"06055"</f>
        <v>06055</v>
      </c>
      <c r="I257" t="s">
        <v>60</v>
      </c>
      <c r="J257" s="1">
        <v>20241</v>
      </c>
      <c r="K257" t="s">
        <v>61</v>
      </c>
      <c r="L257">
        <v>28</v>
      </c>
      <c r="M257" t="str">
        <f t="shared" si="18"/>
        <v>0</v>
      </c>
      <c r="N257" t="str">
        <f t="shared" si="19"/>
        <v>0</v>
      </c>
      <c r="O257">
        <v>28</v>
      </c>
      <c r="P257" t="s">
        <v>62</v>
      </c>
      <c r="Q257" t="s">
        <v>77</v>
      </c>
      <c r="R257" t="s">
        <v>77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67</v>
      </c>
      <c r="AD257" t="b">
        <v>0</v>
      </c>
      <c r="AE257" t="b">
        <v>0</v>
      </c>
      <c r="AF257" t="s">
        <v>68</v>
      </c>
      <c r="AG257" t="s">
        <v>60</v>
      </c>
      <c r="AH257" t="s">
        <v>60</v>
      </c>
      <c r="AI257" t="b">
        <v>1</v>
      </c>
      <c r="AJ257" t="s">
        <v>60</v>
      </c>
      <c r="AK257" t="s">
        <v>60</v>
      </c>
      <c r="AL257" t="s">
        <v>60</v>
      </c>
      <c r="AM257" t="s">
        <v>60</v>
      </c>
      <c r="AN257" t="s">
        <v>69</v>
      </c>
      <c r="AO257" t="s">
        <v>108</v>
      </c>
      <c r="AP257" t="b">
        <v>0</v>
      </c>
      <c r="AQ257" t="b">
        <v>0</v>
      </c>
      <c r="AR257" t="s">
        <v>71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C257">
        <v>8209600</v>
      </c>
      <c r="BD257" t="s">
        <v>60</v>
      </c>
    </row>
    <row r="258" spans="1:56" x14ac:dyDescent="0.25">
      <c r="A258" t="s">
        <v>333</v>
      </c>
      <c r="B258" t="s">
        <v>352</v>
      </c>
      <c r="C258">
        <v>8207310</v>
      </c>
      <c r="D258" t="s">
        <v>131</v>
      </c>
      <c r="E258" t="s">
        <v>131</v>
      </c>
      <c r="G258">
        <v>1009</v>
      </c>
      <c r="H258" t="str">
        <f>"06055"</f>
        <v>06055</v>
      </c>
      <c r="I258" t="s">
        <v>60</v>
      </c>
      <c r="J258" s="1">
        <v>20241</v>
      </c>
      <c r="K258" t="s">
        <v>61</v>
      </c>
      <c r="L258">
        <v>28</v>
      </c>
      <c r="M258" t="str">
        <f t="shared" si="18"/>
        <v>0</v>
      </c>
      <c r="N258" t="str">
        <f t="shared" si="19"/>
        <v>0</v>
      </c>
      <c r="O258">
        <v>28</v>
      </c>
      <c r="P258" t="s">
        <v>62</v>
      </c>
      <c r="Q258" t="s">
        <v>77</v>
      </c>
      <c r="R258" t="s">
        <v>77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67</v>
      </c>
      <c r="AD258" t="b">
        <v>0</v>
      </c>
      <c r="AE258" t="b">
        <v>0</v>
      </c>
      <c r="AF258" t="s">
        <v>68</v>
      </c>
      <c r="AG258" t="s">
        <v>60</v>
      </c>
      <c r="AH258" t="s">
        <v>60</v>
      </c>
      <c r="AI258" t="b">
        <v>1</v>
      </c>
      <c r="AJ258" t="s">
        <v>60</v>
      </c>
      <c r="AK258" t="s">
        <v>60</v>
      </c>
      <c r="AL258" t="s">
        <v>60</v>
      </c>
      <c r="AM258" t="s">
        <v>60</v>
      </c>
      <c r="AN258" t="s">
        <v>69</v>
      </c>
      <c r="AO258" t="s">
        <v>108</v>
      </c>
      <c r="AP258" t="b">
        <v>0</v>
      </c>
      <c r="AQ258" t="b">
        <v>0</v>
      </c>
      <c r="AR258" t="s">
        <v>71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C258">
        <v>8209600</v>
      </c>
      <c r="BD258" t="s">
        <v>60</v>
      </c>
    </row>
    <row r="259" spans="1:56" x14ac:dyDescent="0.25">
      <c r="A259" t="s">
        <v>333</v>
      </c>
      <c r="B259" t="s">
        <v>352</v>
      </c>
      <c r="C259">
        <v>8207310</v>
      </c>
      <c r="D259" t="s">
        <v>74</v>
      </c>
      <c r="E259" t="s">
        <v>74</v>
      </c>
      <c r="G259">
        <v>1012</v>
      </c>
      <c r="H259" t="str">
        <f>"06055"</f>
        <v>06055</v>
      </c>
      <c r="I259" t="s">
        <v>60</v>
      </c>
      <c r="J259" s="1">
        <v>20241</v>
      </c>
      <c r="K259" t="s">
        <v>61</v>
      </c>
      <c r="L259">
        <v>28</v>
      </c>
      <c r="M259" t="str">
        <f t="shared" si="18"/>
        <v>0</v>
      </c>
      <c r="N259" t="str">
        <f t="shared" si="19"/>
        <v>0</v>
      </c>
      <c r="O259">
        <v>28</v>
      </c>
      <c r="P259" t="s">
        <v>62</v>
      </c>
      <c r="Q259" t="s">
        <v>77</v>
      </c>
      <c r="R259" t="s">
        <v>77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103</v>
      </c>
      <c r="AB259">
        <v>235</v>
      </c>
      <c r="AC259" t="s">
        <v>67</v>
      </c>
      <c r="AD259" t="b">
        <v>0</v>
      </c>
      <c r="AE259" t="b">
        <v>0</v>
      </c>
      <c r="AF259" t="s">
        <v>68</v>
      </c>
      <c r="AG259" t="s">
        <v>60</v>
      </c>
      <c r="AH259" t="s">
        <v>60</v>
      </c>
      <c r="AI259" t="b">
        <v>1</v>
      </c>
      <c r="AJ259" t="s">
        <v>60</v>
      </c>
      <c r="AK259" t="s">
        <v>60</v>
      </c>
      <c r="AL259" t="s">
        <v>60</v>
      </c>
      <c r="AM259" t="s">
        <v>60</v>
      </c>
      <c r="AN259" t="s">
        <v>69</v>
      </c>
      <c r="AO259" t="s">
        <v>108</v>
      </c>
      <c r="AP259" t="b">
        <v>0</v>
      </c>
      <c r="AQ259" t="b">
        <v>0</v>
      </c>
      <c r="AR259" t="s">
        <v>71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C259">
        <v>8209600</v>
      </c>
      <c r="BD259" t="s">
        <v>60</v>
      </c>
    </row>
    <row r="260" spans="1:56" x14ac:dyDescent="0.25">
      <c r="A260" t="s">
        <v>353</v>
      </c>
      <c r="B260" t="s">
        <v>354</v>
      </c>
      <c r="C260">
        <v>2003370</v>
      </c>
      <c r="D260" t="s">
        <v>91</v>
      </c>
      <c r="E260" t="s">
        <v>91</v>
      </c>
      <c r="F260" t="s">
        <v>355</v>
      </c>
      <c r="G260">
        <v>1002</v>
      </c>
      <c r="H260" t="str">
        <f>"05001"</f>
        <v>05001</v>
      </c>
      <c r="I260" t="s">
        <v>60</v>
      </c>
      <c r="J260" s="2">
        <v>42856</v>
      </c>
      <c r="K260" t="s">
        <v>61</v>
      </c>
      <c r="L260">
        <v>25</v>
      </c>
      <c r="M260" t="str">
        <f t="shared" si="18"/>
        <v>0</v>
      </c>
      <c r="N260" t="str">
        <f t="shared" si="19"/>
        <v>0</v>
      </c>
      <c r="O260">
        <v>25</v>
      </c>
      <c r="P260" t="s">
        <v>62</v>
      </c>
      <c r="Q260" t="s">
        <v>63</v>
      </c>
      <c r="R260" t="s">
        <v>63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67</v>
      </c>
      <c r="AD260" t="b">
        <v>0</v>
      </c>
      <c r="AE260" t="b">
        <v>0</v>
      </c>
      <c r="AF260" t="s">
        <v>68</v>
      </c>
      <c r="AG260" t="s">
        <v>60</v>
      </c>
      <c r="AH260" t="s">
        <v>60</v>
      </c>
      <c r="AI260" t="b">
        <v>1</v>
      </c>
      <c r="AJ260" t="s">
        <v>60</v>
      </c>
      <c r="AK260" t="s">
        <v>60</v>
      </c>
      <c r="AL260" t="s">
        <v>60</v>
      </c>
      <c r="AM260" t="s">
        <v>60</v>
      </c>
      <c r="AN260" t="s">
        <v>69</v>
      </c>
      <c r="AO260" t="s">
        <v>70</v>
      </c>
      <c r="AP260" t="b">
        <v>0</v>
      </c>
      <c r="AQ260" t="b">
        <v>0</v>
      </c>
      <c r="AR260" t="s">
        <v>71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D260" t="s">
        <v>60</v>
      </c>
    </row>
    <row r="261" spans="1:56" x14ac:dyDescent="0.25">
      <c r="A261" t="s">
        <v>353</v>
      </c>
      <c r="B261" t="s">
        <v>356</v>
      </c>
      <c r="C261">
        <v>2000360</v>
      </c>
      <c r="D261" t="s">
        <v>131</v>
      </c>
      <c r="E261" t="s">
        <v>131</v>
      </c>
      <c r="F261" t="s">
        <v>355</v>
      </c>
      <c r="G261">
        <v>1001</v>
      </c>
      <c r="H261" t="str">
        <f>"05001"</f>
        <v>05001</v>
      </c>
      <c r="I261" t="s">
        <v>60</v>
      </c>
      <c r="J261" s="2">
        <v>42856</v>
      </c>
      <c r="K261" t="s">
        <v>61</v>
      </c>
      <c r="L261">
        <v>30</v>
      </c>
      <c r="M261" t="str">
        <f t="shared" si="18"/>
        <v>0</v>
      </c>
      <c r="N261" t="str">
        <f t="shared" si="19"/>
        <v>0</v>
      </c>
      <c r="O261">
        <v>30</v>
      </c>
      <c r="P261" t="s">
        <v>62</v>
      </c>
      <c r="Q261" t="s">
        <v>63</v>
      </c>
      <c r="R261" t="s">
        <v>63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67</v>
      </c>
      <c r="AD261" t="b">
        <v>0</v>
      </c>
      <c r="AE261" t="b">
        <v>0</v>
      </c>
      <c r="AF261" t="s">
        <v>68</v>
      </c>
      <c r="AG261" t="s">
        <v>60</v>
      </c>
      <c r="AH261" t="s">
        <v>60</v>
      </c>
      <c r="AI261" t="b">
        <v>1</v>
      </c>
      <c r="AJ261" t="s">
        <v>156</v>
      </c>
      <c r="AK261" t="s">
        <v>60</v>
      </c>
      <c r="AL261" t="s">
        <v>60</v>
      </c>
      <c r="AM261" t="s">
        <v>60</v>
      </c>
      <c r="AN261" t="s">
        <v>69</v>
      </c>
      <c r="AO261" t="s">
        <v>70</v>
      </c>
      <c r="AP261" t="b">
        <v>0</v>
      </c>
      <c r="AQ261" t="b">
        <v>0</v>
      </c>
      <c r="AR261" t="s">
        <v>71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D261" t="s">
        <v>60</v>
      </c>
    </row>
    <row r="262" spans="1:56" x14ac:dyDescent="0.25">
      <c r="A262" t="s">
        <v>353</v>
      </c>
      <c r="B262" t="s">
        <v>356</v>
      </c>
      <c r="C262">
        <v>2000360</v>
      </c>
      <c r="D262" t="s">
        <v>89</v>
      </c>
      <c r="E262" t="s">
        <v>89</v>
      </c>
      <c r="F262" t="s">
        <v>355</v>
      </c>
      <c r="G262">
        <v>1004</v>
      </c>
      <c r="H262" t="str">
        <f>"05001"</f>
        <v>05001</v>
      </c>
      <c r="I262" t="s">
        <v>60</v>
      </c>
      <c r="J262" s="2">
        <v>42856</v>
      </c>
      <c r="K262" t="s">
        <v>61</v>
      </c>
      <c r="L262">
        <v>30</v>
      </c>
      <c r="M262" t="str">
        <f t="shared" si="18"/>
        <v>0</v>
      </c>
      <c r="N262" t="str">
        <f t="shared" si="19"/>
        <v>0</v>
      </c>
      <c r="O262">
        <v>30</v>
      </c>
      <c r="P262" t="s">
        <v>62</v>
      </c>
      <c r="Q262" t="s">
        <v>63</v>
      </c>
      <c r="R262" t="s">
        <v>63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67</v>
      </c>
      <c r="AD262" t="b">
        <v>0</v>
      </c>
      <c r="AE262" t="b">
        <v>0</v>
      </c>
      <c r="AF262" t="s">
        <v>68</v>
      </c>
      <c r="AG262" t="s">
        <v>60</v>
      </c>
      <c r="AH262" t="s">
        <v>60</v>
      </c>
      <c r="AI262" t="b">
        <v>1</v>
      </c>
      <c r="AJ262" t="s">
        <v>156</v>
      </c>
      <c r="AK262" t="s">
        <v>60</v>
      </c>
      <c r="AL262" t="s">
        <v>60</v>
      </c>
      <c r="AM262" t="s">
        <v>60</v>
      </c>
      <c r="AN262" t="s">
        <v>69</v>
      </c>
      <c r="AO262" t="s">
        <v>70</v>
      </c>
      <c r="AP262" t="b">
        <v>0</v>
      </c>
      <c r="AQ262" t="b">
        <v>0</v>
      </c>
      <c r="AR262" t="s">
        <v>71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D262" t="s">
        <v>60</v>
      </c>
    </row>
    <row r="263" spans="1:56" x14ac:dyDescent="0.25">
      <c r="A263" t="s">
        <v>353</v>
      </c>
      <c r="B263" t="s">
        <v>357</v>
      </c>
      <c r="C263">
        <v>2000310</v>
      </c>
      <c r="D263" t="s">
        <v>91</v>
      </c>
      <c r="E263" t="s">
        <v>91</v>
      </c>
      <c r="F263" t="s">
        <v>358</v>
      </c>
      <c r="G263">
        <v>1002</v>
      </c>
      <c r="H263" t="str">
        <f>"05004"</f>
        <v>05004</v>
      </c>
      <c r="I263" t="s">
        <v>60</v>
      </c>
      <c r="J263" s="2">
        <v>42859</v>
      </c>
      <c r="K263" t="s">
        <v>61</v>
      </c>
      <c r="L263">
        <v>25</v>
      </c>
      <c r="M263" t="str">
        <f t="shared" si="18"/>
        <v>0</v>
      </c>
      <c r="N263" t="str">
        <f t="shared" si="19"/>
        <v>0</v>
      </c>
      <c r="O263">
        <v>25</v>
      </c>
      <c r="P263" t="s">
        <v>62</v>
      </c>
      <c r="Q263" t="s">
        <v>77</v>
      </c>
      <c r="R263" t="s">
        <v>77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67</v>
      </c>
      <c r="AD263" t="b">
        <v>0</v>
      </c>
      <c r="AE263" t="b">
        <v>0</v>
      </c>
      <c r="AF263" t="s">
        <v>68</v>
      </c>
      <c r="AG263" t="s">
        <v>60</v>
      </c>
      <c r="AH263" t="s">
        <v>60</v>
      </c>
      <c r="AI263" t="b">
        <v>1</v>
      </c>
      <c r="AJ263" t="s">
        <v>60</v>
      </c>
      <c r="AK263" t="s">
        <v>60</v>
      </c>
      <c r="AL263" t="s">
        <v>60</v>
      </c>
      <c r="AM263" t="s">
        <v>60</v>
      </c>
      <c r="AN263" t="s">
        <v>69</v>
      </c>
      <c r="AO263" t="s">
        <v>70</v>
      </c>
      <c r="AP263" t="b">
        <v>0</v>
      </c>
      <c r="AQ263" t="b">
        <v>0</v>
      </c>
      <c r="AR263" t="s">
        <v>71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D263" t="s">
        <v>60</v>
      </c>
    </row>
    <row r="264" spans="1:56" x14ac:dyDescent="0.25">
      <c r="A264" t="s">
        <v>353</v>
      </c>
      <c r="B264" t="s">
        <v>357</v>
      </c>
      <c r="C264">
        <v>2000310</v>
      </c>
      <c r="D264" t="s">
        <v>87</v>
      </c>
      <c r="E264" t="s">
        <v>87</v>
      </c>
      <c r="F264" t="s">
        <v>358</v>
      </c>
      <c r="G264">
        <v>1009</v>
      </c>
      <c r="H264" t="str">
        <f>"05004"</f>
        <v>05004</v>
      </c>
      <c r="I264" t="s">
        <v>60</v>
      </c>
      <c r="J264" s="2">
        <v>42859</v>
      </c>
      <c r="K264" t="s">
        <v>61</v>
      </c>
      <c r="L264">
        <v>25</v>
      </c>
      <c r="M264" t="str">
        <f t="shared" si="18"/>
        <v>0</v>
      </c>
      <c r="N264" t="str">
        <f t="shared" si="19"/>
        <v>0</v>
      </c>
      <c r="O264">
        <v>25</v>
      </c>
      <c r="P264" t="s">
        <v>62</v>
      </c>
      <c r="Q264" t="s">
        <v>77</v>
      </c>
      <c r="R264" t="s">
        <v>77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103</v>
      </c>
      <c r="AB264">
        <v>235</v>
      </c>
      <c r="AC264" t="s">
        <v>67</v>
      </c>
      <c r="AD264" t="b">
        <v>0</v>
      </c>
      <c r="AE264" t="b">
        <v>0</v>
      </c>
      <c r="AF264" t="s">
        <v>68</v>
      </c>
      <c r="AG264" t="s">
        <v>60</v>
      </c>
      <c r="AH264" t="s">
        <v>60</v>
      </c>
      <c r="AI264" t="b">
        <v>1</v>
      </c>
      <c r="AJ264" t="s">
        <v>60</v>
      </c>
      <c r="AK264" t="s">
        <v>60</v>
      </c>
      <c r="AL264" t="s">
        <v>60</v>
      </c>
      <c r="AM264" t="s">
        <v>60</v>
      </c>
      <c r="AN264" t="s">
        <v>69</v>
      </c>
      <c r="AO264" t="s">
        <v>70</v>
      </c>
      <c r="AP264" t="b">
        <v>0</v>
      </c>
      <c r="AQ264" t="b">
        <v>0</v>
      </c>
      <c r="AR264" t="s">
        <v>71</v>
      </c>
      <c r="AS264" t="b">
        <v>0</v>
      </c>
      <c r="AT264" t="s">
        <v>60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D264" t="s">
        <v>60</v>
      </c>
    </row>
    <row r="265" spans="1:56" x14ac:dyDescent="0.25">
      <c r="A265" t="s">
        <v>353</v>
      </c>
      <c r="B265" t="s">
        <v>357</v>
      </c>
      <c r="C265">
        <v>2000310</v>
      </c>
      <c r="D265" t="s">
        <v>91</v>
      </c>
      <c r="E265" t="s">
        <v>91</v>
      </c>
      <c r="F265" t="s">
        <v>359</v>
      </c>
      <c r="G265">
        <v>1010</v>
      </c>
      <c r="H265" t="str">
        <f>"05005"</f>
        <v>05005</v>
      </c>
      <c r="I265" t="s">
        <v>60</v>
      </c>
      <c r="J265" s="2">
        <v>42860</v>
      </c>
      <c r="K265" t="s">
        <v>61</v>
      </c>
      <c r="L265">
        <v>25</v>
      </c>
      <c r="M265" t="str">
        <f t="shared" si="18"/>
        <v>0</v>
      </c>
      <c r="N265" t="str">
        <f t="shared" si="19"/>
        <v>0</v>
      </c>
      <c r="O265">
        <v>25</v>
      </c>
      <c r="P265" t="s">
        <v>62</v>
      </c>
      <c r="Q265" t="s">
        <v>77</v>
      </c>
      <c r="R265" t="s">
        <v>77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67</v>
      </c>
      <c r="AD265" t="b">
        <v>0</v>
      </c>
      <c r="AE265" t="b">
        <v>0</v>
      </c>
      <c r="AF265" t="s">
        <v>68</v>
      </c>
      <c r="AG265" t="s">
        <v>60</v>
      </c>
      <c r="AH265" t="s">
        <v>60</v>
      </c>
      <c r="AI265" t="b">
        <v>1</v>
      </c>
      <c r="AJ265" t="s">
        <v>60</v>
      </c>
      <c r="AK265" t="s">
        <v>60</v>
      </c>
      <c r="AL265" t="s">
        <v>60</v>
      </c>
      <c r="AM265" t="s">
        <v>60</v>
      </c>
      <c r="AN265" t="s">
        <v>69</v>
      </c>
      <c r="AO265" t="s">
        <v>70</v>
      </c>
      <c r="AP265" t="b">
        <v>0</v>
      </c>
      <c r="AQ265" t="b">
        <v>0</v>
      </c>
      <c r="AR265" t="s">
        <v>71</v>
      </c>
      <c r="AS265" t="b">
        <v>0</v>
      </c>
      <c r="AT265" t="s">
        <v>60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D265" t="s">
        <v>60</v>
      </c>
    </row>
    <row r="266" spans="1:56" x14ac:dyDescent="0.25">
      <c r="A266" t="s">
        <v>353</v>
      </c>
      <c r="B266" t="s">
        <v>357</v>
      </c>
      <c r="C266">
        <v>2000310</v>
      </c>
      <c r="D266" t="s">
        <v>87</v>
      </c>
      <c r="E266" t="s">
        <v>87</v>
      </c>
      <c r="F266" t="s">
        <v>360</v>
      </c>
      <c r="G266">
        <v>1012</v>
      </c>
      <c r="H266" t="str">
        <f>"05003"</f>
        <v>05003</v>
      </c>
      <c r="I266" t="s">
        <v>60</v>
      </c>
      <c r="J266" s="2">
        <v>42858</v>
      </c>
      <c r="K266" t="s">
        <v>61</v>
      </c>
      <c r="L266">
        <v>25</v>
      </c>
      <c r="M266" t="str">
        <f t="shared" si="18"/>
        <v>0</v>
      </c>
      <c r="N266" t="str">
        <f t="shared" si="19"/>
        <v>0</v>
      </c>
      <c r="O266">
        <v>25</v>
      </c>
      <c r="P266" t="s">
        <v>62</v>
      </c>
      <c r="Q266" t="s">
        <v>77</v>
      </c>
      <c r="R266" t="s">
        <v>77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103</v>
      </c>
      <c r="AB266">
        <v>235</v>
      </c>
      <c r="AC266" t="s">
        <v>67</v>
      </c>
      <c r="AD266" t="b">
        <v>0</v>
      </c>
      <c r="AE266" t="b">
        <v>0</v>
      </c>
      <c r="AF266" t="s">
        <v>68</v>
      </c>
      <c r="AG266" t="s">
        <v>60</v>
      </c>
      <c r="AH266" t="s">
        <v>60</v>
      </c>
      <c r="AI266" t="b">
        <v>1</v>
      </c>
      <c r="AJ266" t="s">
        <v>60</v>
      </c>
      <c r="AK266" t="s">
        <v>60</v>
      </c>
      <c r="AL266" t="s">
        <v>60</v>
      </c>
      <c r="AM266" t="s">
        <v>60</v>
      </c>
      <c r="AN266" t="s">
        <v>69</v>
      </c>
      <c r="AO266" t="s">
        <v>70</v>
      </c>
      <c r="AP266" t="b">
        <v>0</v>
      </c>
      <c r="AQ266" t="b">
        <v>0</v>
      </c>
      <c r="AR266" t="s">
        <v>71</v>
      </c>
      <c r="AS266" t="b">
        <v>0</v>
      </c>
      <c r="AT266" t="s">
        <v>60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D266" t="s">
        <v>60</v>
      </c>
    </row>
    <row r="267" spans="1:56" x14ac:dyDescent="0.25">
      <c r="A267" t="s">
        <v>353</v>
      </c>
      <c r="B267" t="s">
        <v>357</v>
      </c>
      <c r="C267">
        <v>2000310</v>
      </c>
      <c r="D267" t="s">
        <v>89</v>
      </c>
      <c r="E267" t="s">
        <v>89</v>
      </c>
      <c r="F267" t="s">
        <v>358</v>
      </c>
      <c r="G267">
        <v>1014</v>
      </c>
      <c r="H267" t="str">
        <f>"05004"</f>
        <v>05004</v>
      </c>
      <c r="I267" t="s">
        <v>60</v>
      </c>
      <c r="J267" s="2">
        <v>42859</v>
      </c>
      <c r="K267" t="s">
        <v>61</v>
      </c>
      <c r="L267">
        <v>25</v>
      </c>
      <c r="M267" t="str">
        <f t="shared" si="18"/>
        <v>0</v>
      </c>
      <c r="N267" t="str">
        <f t="shared" si="19"/>
        <v>0</v>
      </c>
      <c r="O267">
        <v>25</v>
      </c>
      <c r="P267" t="s">
        <v>62</v>
      </c>
      <c r="Q267" t="s">
        <v>77</v>
      </c>
      <c r="R267" t="s">
        <v>77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67</v>
      </c>
      <c r="AD267" t="b">
        <v>0</v>
      </c>
      <c r="AE267" t="b">
        <v>0</v>
      </c>
      <c r="AF267" t="s">
        <v>68</v>
      </c>
      <c r="AG267" t="s">
        <v>60</v>
      </c>
      <c r="AH267" t="s">
        <v>60</v>
      </c>
      <c r="AI267" t="b">
        <v>1</v>
      </c>
      <c r="AJ267" t="s">
        <v>60</v>
      </c>
      <c r="AK267" t="s">
        <v>60</v>
      </c>
      <c r="AL267" t="s">
        <v>60</v>
      </c>
      <c r="AM267" t="s">
        <v>60</v>
      </c>
      <c r="AN267" t="s">
        <v>69</v>
      </c>
      <c r="AO267" t="s">
        <v>70</v>
      </c>
      <c r="AP267" t="b">
        <v>0</v>
      </c>
      <c r="AQ267" t="b">
        <v>0</v>
      </c>
      <c r="AR267" t="s">
        <v>71</v>
      </c>
      <c r="AS267" t="b">
        <v>0</v>
      </c>
      <c r="AT267" t="s">
        <v>60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D267" t="s">
        <v>60</v>
      </c>
    </row>
    <row r="268" spans="1:56" x14ac:dyDescent="0.25">
      <c r="A268" t="s">
        <v>353</v>
      </c>
      <c r="B268" t="s">
        <v>357</v>
      </c>
      <c r="C268">
        <v>2000310</v>
      </c>
      <c r="D268" t="s">
        <v>89</v>
      </c>
      <c r="E268" t="s">
        <v>89</v>
      </c>
      <c r="F268" t="s">
        <v>359</v>
      </c>
      <c r="G268">
        <v>1015</v>
      </c>
      <c r="H268" t="str">
        <f>"05005"</f>
        <v>05005</v>
      </c>
      <c r="I268" t="s">
        <v>60</v>
      </c>
      <c r="J268" s="2">
        <v>42860</v>
      </c>
      <c r="K268" t="s">
        <v>61</v>
      </c>
      <c r="L268">
        <v>25</v>
      </c>
      <c r="M268" t="str">
        <f t="shared" si="18"/>
        <v>0</v>
      </c>
      <c r="N268" t="str">
        <f t="shared" si="19"/>
        <v>0</v>
      </c>
      <c r="O268">
        <v>25</v>
      </c>
      <c r="P268" t="s">
        <v>62</v>
      </c>
      <c r="Q268" t="s">
        <v>77</v>
      </c>
      <c r="R268" t="s">
        <v>77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67</v>
      </c>
      <c r="AD268" t="b">
        <v>0</v>
      </c>
      <c r="AE268" t="b">
        <v>0</v>
      </c>
      <c r="AF268" t="s">
        <v>68</v>
      </c>
      <c r="AG268" t="s">
        <v>60</v>
      </c>
      <c r="AH268" t="s">
        <v>60</v>
      </c>
      <c r="AI268" t="b">
        <v>1</v>
      </c>
      <c r="AJ268" t="s">
        <v>60</v>
      </c>
      <c r="AK268" t="s">
        <v>60</v>
      </c>
      <c r="AL268" t="s">
        <v>60</v>
      </c>
      <c r="AM268" t="s">
        <v>60</v>
      </c>
      <c r="AN268" t="s">
        <v>69</v>
      </c>
      <c r="AO268" t="s">
        <v>70</v>
      </c>
      <c r="AP268" t="b">
        <v>0</v>
      </c>
      <c r="AQ268" t="b">
        <v>0</v>
      </c>
      <c r="AR268" t="s">
        <v>71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D268" t="s">
        <v>60</v>
      </c>
    </row>
    <row r="269" spans="1:56" x14ac:dyDescent="0.25">
      <c r="A269" t="s">
        <v>353</v>
      </c>
      <c r="B269" t="s">
        <v>361</v>
      </c>
      <c r="C269">
        <v>2000310</v>
      </c>
      <c r="D269" t="s">
        <v>131</v>
      </c>
      <c r="E269" t="s">
        <v>131</v>
      </c>
      <c r="F269" t="s">
        <v>359</v>
      </c>
      <c r="G269" t="s">
        <v>362</v>
      </c>
      <c r="H269" t="str">
        <f>"05005"</f>
        <v>05005</v>
      </c>
      <c r="I269" t="s">
        <v>60</v>
      </c>
      <c r="J269" s="2">
        <v>42860</v>
      </c>
      <c r="K269" t="s">
        <v>61</v>
      </c>
      <c r="L269">
        <v>25</v>
      </c>
      <c r="M269" t="str">
        <f t="shared" si="18"/>
        <v>0</v>
      </c>
      <c r="N269" t="str">
        <f t="shared" si="19"/>
        <v>0</v>
      </c>
      <c r="O269">
        <v>25</v>
      </c>
      <c r="P269" t="s">
        <v>62</v>
      </c>
      <c r="Q269" t="s">
        <v>77</v>
      </c>
      <c r="R269" t="s">
        <v>77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67</v>
      </c>
      <c r="AD269" t="b">
        <v>0</v>
      </c>
      <c r="AE269" t="b">
        <v>0</v>
      </c>
      <c r="AF269" t="s">
        <v>68</v>
      </c>
      <c r="AG269" t="s">
        <v>60</v>
      </c>
      <c r="AH269" t="s">
        <v>60</v>
      </c>
      <c r="AI269" t="b">
        <v>1</v>
      </c>
      <c r="AJ269" t="s">
        <v>60</v>
      </c>
      <c r="AK269" t="s">
        <v>60</v>
      </c>
      <c r="AL269" t="s">
        <v>60</v>
      </c>
      <c r="AM269" t="s">
        <v>60</v>
      </c>
      <c r="AN269" t="s">
        <v>69</v>
      </c>
      <c r="AO269" t="s">
        <v>70</v>
      </c>
      <c r="AP269" t="b">
        <v>0</v>
      </c>
      <c r="AQ269" t="b">
        <v>0</v>
      </c>
      <c r="AR269" t="s">
        <v>71</v>
      </c>
      <c r="AS269" t="b">
        <v>0</v>
      </c>
      <c r="AT269" t="s">
        <v>60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D269" t="s">
        <v>60</v>
      </c>
    </row>
    <row r="270" spans="1:56" x14ac:dyDescent="0.25">
      <c r="A270" t="s">
        <v>353</v>
      </c>
      <c r="B270" t="s">
        <v>363</v>
      </c>
      <c r="C270">
        <v>2000310</v>
      </c>
      <c r="D270" t="s">
        <v>89</v>
      </c>
      <c r="E270" t="s">
        <v>89</v>
      </c>
      <c r="F270" t="s">
        <v>364</v>
      </c>
      <c r="G270" t="s">
        <v>82</v>
      </c>
      <c r="H270" t="str">
        <f>"06059"</f>
        <v>06059</v>
      </c>
      <c r="I270" t="s">
        <v>60</v>
      </c>
      <c r="J270" s="1">
        <v>21702</v>
      </c>
      <c r="K270" t="s">
        <v>61</v>
      </c>
      <c r="L270">
        <v>25</v>
      </c>
      <c r="M270" t="str">
        <f t="shared" si="18"/>
        <v>0</v>
      </c>
      <c r="N270" t="str">
        <f t="shared" si="19"/>
        <v>0</v>
      </c>
      <c r="O270">
        <v>25</v>
      </c>
      <c r="P270" t="s">
        <v>62</v>
      </c>
      <c r="Q270" t="s">
        <v>77</v>
      </c>
      <c r="R270" t="s">
        <v>77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0</v>
      </c>
      <c r="Z270" t="b">
        <v>0</v>
      </c>
      <c r="AA270">
        <v>103</v>
      </c>
      <c r="AB270">
        <v>230</v>
      </c>
      <c r="AC270" t="s">
        <v>78</v>
      </c>
      <c r="AD270" t="b">
        <v>0</v>
      </c>
      <c r="AE270" t="b">
        <v>1</v>
      </c>
      <c r="AF270" t="s">
        <v>68</v>
      </c>
      <c r="AG270" t="s">
        <v>60</v>
      </c>
      <c r="AH270" t="s">
        <v>60</v>
      </c>
      <c r="AI270" t="b">
        <v>1</v>
      </c>
      <c r="AJ270" t="s">
        <v>79</v>
      </c>
      <c r="AK270" t="s">
        <v>60</v>
      </c>
      <c r="AL270" t="s">
        <v>60</v>
      </c>
      <c r="AM270" t="s">
        <v>60</v>
      </c>
      <c r="AN270" t="s">
        <v>69</v>
      </c>
      <c r="AO270" t="s">
        <v>70</v>
      </c>
      <c r="AP270" t="b">
        <v>0</v>
      </c>
      <c r="AQ270" t="b">
        <v>0</v>
      </c>
      <c r="AR270" t="s">
        <v>71</v>
      </c>
      <c r="AS270" t="b">
        <v>0</v>
      </c>
      <c r="AT270" t="s">
        <v>72</v>
      </c>
      <c r="AU270" t="s">
        <v>60</v>
      </c>
      <c r="AX270" t="s">
        <v>60</v>
      </c>
      <c r="AY270" t="s">
        <v>60</v>
      </c>
      <c r="BA270" t="b">
        <v>1</v>
      </c>
      <c r="BB270" t="s">
        <v>60</v>
      </c>
      <c r="BD270" t="s">
        <v>60</v>
      </c>
    </row>
    <row r="271" spans="1:56" x14ac:dyDescent="0.25">
      <c r="A271" t="s">
        <v>353</v>
      </c>
      <c r="B271" t="s">
        <v>365</v>
      </c>
      <c r="C271">
        <v>2000320</v>
      </c>
      <c r="D271" t="s">
        <v>89</v>
      </c>
      <c r="E271" t="s">
        <v>89</v>
      </c>
      <c r="F271" t="s">
        <v>360</v>
      </c>
      <c r="G271">
        <v>1009</v>
      </c>
      <c r="H271" t="str">
        <f>"05003"</f>
        <v>05003</v>
      </c>
      <c r="I271" t="s">
        <v>60</v>
      </c>
      <c r="J271" s="2">
        <v>42858</v>
      </c>
      <c r="K271" t="s">
        <v>61</v>
      </c>
      <c r="L271">
        <v>25</v>
      </c>
      <c r="M271" t="str">
        <f t="shared" si="18"/>
        <v>0</v>
      </c>
      <c r="N271" t="str">
        <f t="shared" si="19"/>
        <v>0</v>
      </c>
      <c r="O271">
        <v>25</v>
      </c>
      <c r="P271" t="s">
        <v>62</v>
      </c>
      <c r="Q271" t="s">
        <v>63</v>
      </c>
      <c r="R271" t="s">
        <v>190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67</v>
      </c>
      <c r="AD271" t="b">
        <v>0</v>
      </c>
      <c r="AE271" t="b">
        <v>0</v>
      </c>
      <c r="AF271" t="s">
        <v>68</v>
      </c>
      <c r="AG271" t="s">
        <v>60</v>
      </c>
      <c r="AH271" t="s">
        <v>60</v>
      </c>
      <c r="AI271" t="b">
        <v>1</v>
      </c>
      <c r="AJ271" t="s">
        <v>156</v>
      </c>
      <c r="AK271" t="s">
        <v>60</v>
      </c>
      <c r="AL271" t="s">
        <v>60</v>
      </c>
      <c r="AM271" t="s">
        <v>60</v>
      </c>
      <c r="AN271" t="s">
        <v>69</v>
      </c>
      <c r="AO271" t="s">
        <v>70</v>
      </c>
      <c r="AP271" t="b">
        <v>0</v>
      </c>
      <c r="AQ271" t="b">
        <v>0</v>
      </c>
      <c r="AR271" t="s">
        <v>71</v>
      </c>
      <c r="AS271" t="b">
        <v>0</v>
      </c>
      <c r="AT271" t="s">
        <v>60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D271" t="s">
        <v>60</v>
      </c>
    </row>
    <row r="272" spans="1:56" x14ac:dyDescent="0.25">
      <c r="A272" t="s">
        <v>353</v>
      </c>
      <c r="B272" t="s">
        <v>365</v>
      </c>
      <c r="C272">
        <v>2000320</v>
      </c>
      <c r="D272" t="s">
        <v>91</v>
      </c>
      <c r="E272" t="s">
        <v>91</v>
      </c>
      <c r="F272" t="s">
        <v>360</v>
      </c>
      <c r="G272">
        <v>1014</v>
      </c>
      <c r="H272" t="str">
        <f>"05003"</f>
        <v>05003</v>
      </c>
      <c r="I272" t="s">
        <v>60</v>
      </c>
      <c r="J272" s="2">
        <v>42858</v>
      </c>
      <c r="K272" t="s">
        <v>61</v>
      </c>
      <c r="L272">
        <v>25</v>
      </c>
      <c r="M272" t="str">
        <f t="shared" si="18"/>
        <v>0</v>
      </c>
      <c r="N272" t="str">
        <f t="shared" si="19"/>
        <v>0</v>
      </c>
      <c r="O272">
        <v>25</v>
      </c>
      <c r="P272" t="s">
        <v>62</v>
      </c>
      <c r="Q272" t="s">
        <v>63</v>
      </c>
      <c r="R272" t="s">
        <v>190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67</v>
      </c>
      <c r="AD272" t="b">
        <v>0</v>
      </c>
      <c r="AE272" t="b">
        <v>0</v>
      </c>
      <c r="AF272" t="s">
        <v>68</v>
      </c>
      <c r="AG272" t="s">
        <v>60</v>
      </c>
      <c r="AH272" t="s">
        <v>60</v>
      </c>
      <c r="AI272" t="b">
        <v>1</v>
      </c>
      <c r="AJ272" t="s">
        <v>156</v>
      </c>
      <c r="AK272" t="s">
        <v>60</v>
      </c>
      <c r="AL272" t="s">
        <v>60</v>
      </c>
      <c r="AM272" t="s">
        <v>60</v>
      </c>
      <c r="AN272" t="s">
        <v>69</v>
      </c>
      <c r="AO272" t="s">
        <v>70</v>
      </c>
      <c r="AP272" t="b">
        <v>0</v>
      </c>
      <c r="AQ272" t="b">
        <v>0</v>
      </c>
      <c r="AR272" t="s">
        <v>71</v>
      </c>
      <c r="AS272" t="b">
        <v>0</v>
      </c>
      <c r="AT272" t="s">
        <v>60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D272" t="s">
        <v>60</v>
      </c>
    </row>
    <row r="273" spans="1:56" x14ac:dyDescent="0.25">
      <c r="A273" t="s">
        <v>353</v>
      </c>
      <c r="B273" t="s">
        <v>365</v>
      </c>
      <c r="C273">
        <v>2000320</v>
      </c>
      <c r="D273" t="s">
        <v>58</v>
      </c>
      <c r="E273" t="s">
        <v>58</v>
      </c>
      <c r="F273" t="s">
        <v>360</v>
      </c>
      <c r="G273">
        <v>1015</v>
      </c>
      <c r="H273" t="str">
        <f>"05003"</f>
        <v>05003</v>
      </c>
      <c r="I273" t="s">
        <v>60</v>
      </c>
      <c r="J273" s="2">
        <v>42858</v>
      </c>
      <c r="K273" t="s">
        <v>61</v>
      </c>
      <c r="L273">
        <v>25</v>
      </c>
      <c r="M273" t="str">
        <f t="shared" si="18"/>
        <v>0</v>
      </c>
      <c r="N273" t="str">
        <f t="shared" si="19"/>
        <v>0</v>
      </c>
      <c r="O273">
        <v>25</v>
      </c>
      <c r="P273" t="s">
        <v>62</v>
      </c>
      <c r="Q273" t="s">
        <v>63</v>
      </c>
      <c r="R273" t="s">
        <v>190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67</v>
      </c>
      <c r="AD273" t="b">
        <v>0</v>
      </c>
      <c r="AE273" t="b">
        <v>0</v>
      </c>
      <c r="AF273" t="s">
        <v>68</v>
      </c>
      <c r="AG273" t="s">
        <v>60</v>
      </c>
      <c r="AH273" t="s">
        <v>60</v>
      </c>
      <c r="AI273" t="b">
        <v>1</v>
      </c>
      <c r="AJ273" t="s">
        <v>156</v>
      </c>
      <c r="AK273" t="s">
        <v>60</v>
      </c>
      <c r="AL273" t="s">
        <v>60</v>
      </c>
      <c r="AM273" t="s">
        <v>60</v>
      </c>
      <c r="AN273" t="s">
        <v>69</v>
      </c>
      <c r="AO273" t="s">
        <v>70</v>
      </c>
      <c r="AP273" t="b">
        <v>0</v>
      </c>
      <c r="AQ273" t="b">
        <v>0</v>
      </c>
      <c r="AR273" t="s">
        <v>71</v>
      </c>
      <c r="AS273" t="b">
        <v>0</v>
      </c>
      <c r="AT273" t="s">
        <v>60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D273" t="s">
        <v>60</v>
      </c>
    </row>
    <row r="274" spans="1:56" x14ac:dyDescent="0.25">
      <c r="A274" t="s">
        <v>353</v>
      </c>
      <c r="B274" t="s">
        <v>365</v>
      </c>
      <c r="C274">
        <v>2000320</v>
      </c>
      <c r="D274" t="s">
        <v>87</v>
      </c>
      <c r="E274" t="s">
        <v>87</v>
      </c>
      <c r="F274" t="s">
        <v>359</v>
      </c>
      <c r="G274">
        <v>1016</v>
      </c>
      <c r="H274" t="str">
        <f>"05005"</f>
        <v>05005</v>
      </c>
      <c r="I274" t="s">
        <v>60</v>
      </c>
      <c r="J274" s="2">
        <v>42860</v>
      </c>
      <c r="K274" t="s">
        <v>61</v>
      </c>
      <c r="L274">
        <v>25</v>
      </c>
      <c r="M274" t="str">
        <f t="shared" si="18"/>
        <v>0</v>
      </c>
      <c r="N274" t="str">
        <f t="shared" si="19"/>
        <v>0</v>
      </c>
      <c r="O274">
        <v>25</v>
      </c>
      <c r="P274" t="s">
        <v>62</v>
      </c>
      <c r="Q274" t="s">
        <v>63</v>
      </c>
      <c r="R274" t="s">
        <v>190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103</v>
      </c>
      <c r="AB274">
        <v>235</v>
      </c>
      <c r="AC274" t="s">
        <v>67</v>
      </c>
      <c r="AD274" t="b">
        <v>0</v>
      </c>
      <c r="AE274" t="b">
        <v>0</v>
      </c>
      <c r="AF274" t="s">
        <v>68</v>
      </c>
      <c r="AG274" t="s">
        <v>60</v>
      </c>
      <c r="AH274" t="s">
        <v>60</v>
      </c>
      <c r="AI274" t="b">
        <v>1</v>
      </c>
      <c r="AJ274" t="s">
        <v>156</v>
      </c>
      <c r="AK274" t="s">
        <v>60</v>
      </c>
      <c r="AL274" t="s">
        <v>60</v>
      </c>
      <c r="AM274" t="s">
        <v>60</v>
      </c>
      <c r="AN274" t="s">
        <v>69</v>
      </c>
      <c r="AO274" t="s">
        <v>70</v>
      </c>
      <c r="AP274" t="b">
        <v>0</v>
      </c>
      <c r="AQ274" t="b">
        <v>0</v>
      </c>
      <c r="AR274" t="s">
        <v>71</v>
      </c>
      <c r="AS274" t="b">
        <v>0</v>
      </c>
      <c r="AT274" t="s">
        <v>60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D274" t="s">
        <v>60</v>
      </c>
    </row>
    <row r="275" spans="1:56" x14ac:dyDescent="0.25">
      <c r="A275" t="s">
        <v>353</v>
      </c>
      <c r="B275" t="s">
        <v>366</v>
      </c>
      <c r="C275">
        <v>2000320</v>
      </c>
      <c r="D275" t="s">
        <v>74</v>
      </c>
      <c r="E275" t="s">
        <v>74</v>
      </c>
      <c r="F275" t="s">
        <v>360</v>
      </c>
      <c r="G275" t="s">
        <v>266</v>
      </c>
      <c r="H275" t="str">
        <f>"05003"</f>
        <v>05003</v>
      </c>
      <c r="I275" t="s">
        <v>60</v>
      </c>
      <c r="J275" s="2">
        <v>42858</v>
      </c>
      <c r="K275" t="s">
        <v>61</v>
      </c>
      <c r="L275">
        <v>25</v>
      </c>
      <c r="M275" t="str">
        <f t="shared" ref="M275:M281" si="20">"0"</f>
        <v>0</v>
      </c>
      <c r="N275" t="str">
        <f t="shared" si="19"/>
        <v>0</v>
      </c>
      <c r="O275">
        <v>25</v>
      </c>
      <c r="P275" t="s">
        <v>62</v>
      </c>
      <c r="Q275" t="s">
        <v>63</v>
      </c>
      <c r="R275" t="s">
        <v>63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103</v>
      </c>
      <c r="AB275">
        <v>235</v>
      </c>
      <c r="AC275" t="s">
        <v>67</v>
      </c>
      <c r="AD275" t="b">
        <v>0</v>
      </c>
      <c r="AE275" t="b">
        <v>0</v>
      </c>
      <c r="AF275" t="s">
        <v>68</v>
      </c>
      <c r="AG275" t="s">
        <v>60</v>
      </c>
      <c r="AH275" t="s">
        <v>60</v>
      </c>
      <c r="AI275" t="b">
        <v>1</v>
      </c>
      <c r="AJ275" t="s">
        <v>156</v>
      </c>
      <c r="AK275" t="s">
        <v>60</v>
      </c>
      <c r="AL275" t="s">
        <v>60</v>
      </c>
      <c r="AM275" t="s">
        <v>60</v>
      </c>
      <c r="AN275" t="s">
        <v>69</v>
      </c>
      <c r="AO275" t="s">
        <v>70</v>
      </c>
      <c r="AP275" t="b">
        <v>0</v>
      </c>
      <c r="AQ275" t="b">
        <v>0</v>
      </c>
      <c r="AR275" t="s">
        <v>71</v>
      </c>
      <c r="AS275" t="b">
        <v>0</v>
      </c>
      <c r="AT275" t="s">
        <v>60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D275" t="s">
        <v>60</v>
      </c>
    </row>
    <row r="276" spans="1:56" x14ac:dyDescent="0.25">
      <c r="A276" t="s">
        <v>353</v>
      </c>
      <c r="B276" t="s">
        <v>367</v>
      </c>
      <c r="C276">
        <v>2003340</v>
      </c>
      <c r="D276" t="s">
        <v>74</v>
      </c>
      <c r="E276" t="s">
        <v>74</v>
      </c>
      <c r="F276" t="s">
        <v>368</v>
      </c>
      <c r="G276">
        <v>1005</v>
      </c>
      <c r="H276" t="str">
        <f>"03020"</f>
        <v>03020</v>
      </c>
      <c r="I276" t="s">
        <v>60</v>
      </c>
      <c r="J276" s="2">
        <v>42814</v>
      </c>
      <c r="K276" t="s">
        <v>61</v>
      </c>
      <c r="L276">
        <v>25</v>
      </c>
      <c r="M276" t="str">
        <f t="shared" si="20"/>
        <v>0</v>
      </c>
      <c r="N276" t="str">
        <f t="shared" si="19"/>
        <v>0</v>
      </c>
      <c r="O276">
        <v>25</v>
      </c>
      <c r="P276" t="s">
        <v>62</v>
      </c>
      <c r="Q276" t="s">
        <v>77</v>
      </c>
      <c r="R276" t="s">
        <v>77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103</v>
      </c>
      <c r="AB276">
        <v>235</v>
      </c>
      <c r="AC276" t="s">
        <v>67</v>
      </c>
      <c r="AD276" t="b">
        <v>0</v>
      </c>
      <c r="AE276" t="b">
        <v>0</v>
      </c>
      <c r="AF276" t="s">
        <v>68</v>
      </c>
      <c r="AG276" t="s">
        <v>60</v>
      </c>
      <c r="AH276" t="s">
        <v>60</v>
      </c>
      <c r="AI276" t="b">
        <v>1</v>
      </c>
      <c r="AJ276" t="s">
        <v>60</v>
      </c>
      <c r="AK276" t="s">
        <v>60</v>
      </c>
      <c r="AL276" t="s">
        <v>60</v>
      </c>
      <c r="AM276" t="s">
        <v>60</v>
      </c>
      <c r="AN276" t="s">
        <v>69</v>
      </c>
      <c r="AO276" t="s">
        <v>70</v>
      </c>
      <c r="AP276" t="b">
        <v>0</v>
      </c>
      <c r="AQ276" t="b">
        <v>0</v>
      </c>
      <c r="AR276" t="s">
        <v>71</v>
      </c>
      <c r="AS276" t="b">
        <v>0</v>
      </c>
      <c r="AT276" t="s">
        <v>60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D276" t="s">
        <v>60</v>
      </c>
    </row>
    <row r="277" spans="1:56" x14ac:dyDescent="0.25">
      <c r="A277" t="s">
        <v>353</v>
      </c>
      <c r="B277" t="s">
        <v>367</v>
      </c>
      <c r="C277">
        <v>2003340</v>
      </c>
      <c r="D277" t="s">
        <v>131</v>
      </c>
      <c r="E277" t="s">
        <v>131</v>
      </c>
      <c r="F277" t="s">
        <v>368</v>
      </c>
      <c r="G277">
        <v>1008</v>
      </c>
      <c r="H277" t="str">
        <f>"03020"</f>
        <v>03020</v>
      </c>
      <c r="I277" t="s">
        <v>60</v>
      </c>
      <c r="J277" s="2">
        <v>42814</v>
      </c>
      <c r="K277" t="s">
        <v>61</v>
      </c>
      <c r="L277">
        <v>25</v>
      </c>
      <c r="M277" t="str">
        <f t="shared" si="20"/>
        <v>0</v>
      </c>
      <c r="N277" t="str">
        <f t="shared" si="19"/>
        <v>0</v>
      </c>
      <c r="O277">
        <v>25</v>
      </c>
      <c r="P277" t="s">
        <v>62</v>
      </c>
      <c r="Q277" t="s">
        <v>77</v>
      </c>
      <c r="R277" t="s">
        <v>77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67</v>
      </c>
      <c r="AD277" t="b">
        <v>0</v>
      </c>
      <c r="AE277" t="b">
        <v>0</v>
      </c>
      <c r="AF277" t="s">
        <v>68</v>
      </c>
      <c r="AG277" t="s">
        <v>60</v>
      </c>
      <c r="AH277" t="s">
        <v>60</v>
      </c>
      <c r="AI277" t="b">
        <v>1</v>
      </c>
      <c r="AJ277" t="s">
        <v>60</v>
      </c>
      <c r="AK277" t="s">
        <v>60</v>
      </c>
      <c r="AL277" t="s">
        <v>60</v>
      </c>
      <c r="AM277" t="s">
        <v>60</v>
      </c>
      <c r="AN277" t="s">
        <v>69</v>
      </c>
      <c r="AO277" t="s">
        <v>70</v>
      </c>
      <c r="AP277" t="b">
        <v>0</v>
      </c>
      <c r="AQ277" t="b">
        <v>0</v>
      </c>
      <c r="AR277" t="s">
        <v>71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D277" t="s">
        <v>60</v>
      </c>
    </row>
    <row r="278" spans="1:56" x14ac:dyDescent="0.25">
      <c r="A278" t="s">
        <v>353</v>
      </c>
      <c r="B278" t="s">
        <v>369</v>
      </c>
      <c r="C278">
        <v>2003350</v>
      </c>
      <c r="D278" t="s">
        <v>87</v>
      </c>
      <c r="E278" t="s">
        <v>87</v>
      </c>
      <c r="F278" t="s">
        <v>355</v>
      </c>
      <c r="G278">
        <v>1004</v>
      </c>
      <c r="H278" t="str">
        <f>"05001"</f>
        <v>05001</v>
      </c>
      <c r="I278" t="s">
        <v>60</v>
      </c>
      <c r="J278" s="2">
        <v>42856</v>
      </c>
      <c r="K278" t="s">
        <v>61</v>
      </c>
      <c r="L278">
        <v>25</v>
      </c>
      <c r="M278" t="str">
        <f t="shared" si="20"/>
        <v>0</v>
      </c>
      <c r="N278" t="str">
        <f t="shared" si="19"/>
        <v>0</v>
      </c>
      <c r="O278">
        <v>25</v>
      </c>
      <c r="P278" t="s">
        <v>62</v>
      </c>
      <c r="Q278" t="s">
        <v>63</v>
      </c>
      <c r="R278" t="s">
        <v>63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>
        <v>235</v>
      </c>
      <c r="AC278" t="s">
        <v>67</v>
      </c>
      <c r="AD278" t="b">
        <v>0</v>
      </c>
      <c r="AE278" t="b">
        <v>0</v>
      </c>
      <c r="AF278" t="s">
        <v>68</v>
      </c>
      <c r="AG278" t="s">
        <v>60</v>
      </c>
      <c r="AH278" t="s">
        <v>60</v>
      </c>
      <c r="AI278" t="b">
        <v>1</v>
      </c>
      <c r="AJ278" t="s">
        <v>156</v>
      </c>
      <c r="AK278" t="s">
        <v>60</v>
      </c>
      <c r="AL278" t="s">
        <v>60</v>
      </c>
      <c r="AM278" t="s">
        <v>60</v>
      </c>
      <c r="AN278" t="s">
        <v>69</v>
      </c>
      <c r="AO278" t="s">
        <v>70</v>
      </c>
      <c r="AP278" t="b">
        <v>0</v>
      </c>
      <c r="AQ278" t="b">
        <v>0</v>
      </c>
      <c r="AR278" t="s">
        <v>71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D278" t="s">
        <v>60</v>
      </c>
    </row>
    <row r="279" spans="1:56" x14ac:dyDescent="0.25">
      <c r="A279" t="s">
        <v>353</v>
      </c>
      <c r="B279" t="s">
        <v>369</v>
      </c>
      <c r="C279">
        <v>2003350</v>
      </c>
      <c r="D279" t="s">
        <v>89</v>
      </c>
      <c r="E279" t="s">
        <v>89</v>
      </c>
      <c r="F279" t="s">
        <v>368</v>
      </c>
      <c r="G279">
        <v>1006</v>
      </c>
      <c r="H279" t="str">
        <f>"03020"</f>
        <v>03020</v>
      </c>
      <c r="I279" t="s">
        <v>60</v>
      </c>
      <c r="J279" s="2">
        <v>42814</v>
      </c>
      <c r="K279" t="s">
        <v>61</v>
      </c>
      <c r="L279">
        <v>25</v>
      </c>
      <c r="M279" t="str">
        <f t="shared" si="20"/>
        <v>0</v>
      </c>
      <c r="N279" t="str">
        <f t="shared" si="19"/>
        <v>0</v>
      </c>
      <c r="O279">
        <v>25</v>
      </c>
      <c r="P279" t="s">
        <v>62</v>
      </c>
      <c r="Q279" t="s">
        <v>63</v>
      </c>
      <c r="R279" t="s">
        <v>63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67</v>
      </c>
      <c r="AD279" t="b">
        <v>0</v>
      </c>
      <c r="AE279" t="b">
        <v>0</v>
      </c>
      <c r="AF279" t="s">
        <v>68</v>
      </c>
      <c r="AG279" t="s">
        <v>60</v>
      </c>
      <c r="AH279" t="s">
        <v>60</v>
      </c>
      <c r="AI279" t="b">
        <v>1</v>
      </c>
      <c r="AJ279" t="s">
        <v>156</v>
      </c>
      <c r="AK279" t="s">
        <v>60</v>
      </c>
      <c r="AL279" t="s">
        <v>60</v>
      </c>
      <c r="AM279" t="s">
        <v>60</v>
      </c>
      <c r="AN279" t="s">
        <v>69</v>
      </c>
      <c r="AO279" t="s">
        <v>70</v>
      </c>
      <c r="AP279" t="b">
        <v>0</v>
      </c>
      <c r="AQ279" t="b">
        <v>0</v>
      </c>
      <c r="AR279" t="s">
        <v>71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D279" t="s">
        <v>60</v>
      </c>
    </row>
    <row r="280" spans="1:56" x14ac:dyDescent="0.25">
      <c r="A280" t="s">
        <v>353</v>
      </c>
      <c r="B280" t="s">
        <v>369</v>
      </c>
      <c r="C280">
        <v>2003350</v>
      </c>
      <c r="D280" t="s">
        <v>74</v>
      </c>
      <c r="E280" t="s">
        <v>74</v>
      </c>
      <c r="F280" t="s">
        <v>355</v>
      </c>
      <c r="G280">
        <v>1008</v>
      </c>
      <c r="H280" t="str">
        <f>"05001"</f>
        <v>05001</v>
      </c>
      <c r="I280" t="s">
        <v>60</v>
      </c>
      <c r="J280" s="2">
        <v>42856</v>
      </c>
      <c r="K280" t="s">
        <v>61</v>
      </c>
      <c r="L280">
        <v>25</v>
      </c>
      <c r="M280" t="str">
        <f t="shared" si="20"/>
        <v>0</v>
      </c>
      <c r="N280" t="str">
        <f t="shared" si="19"/>
        <v>0</v>
      </c>
      <c r="O280">
        <v>25</v>
      </c>
      <c r="P280" t="s">
        <v>62</v>
      </c>
      <c r="Q280" t="s">
        <v>63</v>
      </c>
      <c r="R280" t="s">
        <v>63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>
        <v>235</v>
      </c>
      <c r="AC280" t="s">
        <v>67</v>
      </c>
      <c r="AD280" t="b">
        <v>0</v>
      </c>
      <c r="AE280" t="b">
        <v>0</v>
      </c>
      <c r="AF280" t="s">
        <v>68</v>
      </c>
      <c r="AG280" t="s">
        <v>60</v>
      </c>
      <c r="AH280" t="s">
        <v>60</v>
      </c>
      <c r="AI280" t="b">
        <v>1</v>
      </c>
      <c r="AJ280" t="s">
        <v>156</v>
      </c>
      <c r="AK280" t="s">
        <v>60</v>
      </c>
      <c r="AL280" t="s">
        <v>60</v>
      </c>
      <c r="AM280" t="s">
        <v>60</v>
      </c>
      <c r="AN280" t="s">
        <v>69</v>
      </c>
      <c r="AO280" t="s">
        <v>70</v>
      </c>
      <c r="AP280" t="b">
        <v>0</v>
      </c>
      <c r="AQ280" t="b">
        <v>0</v>
      </c>
      <c r="AR280" t="s">
        <v>71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D280" t="s">
        <v>60</v>
      </c>
    </row>
    <row r="281" spans="1:56" x14ac:dyDescent="0.25">
      <c r="A281" t="s">
        <v>353</v>
      </c>
      <c r="B281" t="s">
        <v>369</v>
      </c>
      <c r="C281">
        <v>2003350</v>
      </c>
      <c r="D281" t="s">
        <v>91</v>
      </c>
      <c r="E281" t="s">
        <v>91</v>
      </c>
      <c r="F281" t="s">
        <v>368</v>
      </c>
      <c r="G281">
        <v>1009</v>
      </c>
      <c r="H281" t="str">
        <f>"03020"</f>
        <v>03020</v>
      </c>
      <c r="I281" t="s">
        <v>60</v>
      </c>
      <c r="J281" s="2">
        <v>42814</v>
      </c>
      <c r="K281" t="s">
        <v>61</v>
      </c>
      <c r="L281">
        <v>25</v>
      </c>
      <c r="M281" t="str">
        <f t="shared" si="20"/>
        <v>0</v>
      </c>
      <c r="N281" t="str">
        <f t="shared" si="19"/>
        <v>0</v>
      </c>
      <c r="O281">
        <v>25</v>
      </c>
      <c r="P281" t="s">
        <v>62</v>
      </c>
      <c r="Q281" t="s">
        <v>63</v>
      </c>
      <c r="R281" t="s">
        <v>63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67</v>
      </c>
      <c r="AD281" t="b">
        <v>0</v>
      </c>
      <c r="AE281" t="b">
        <v>0</v>
      </c>
      <c r="AF281" t="s">
        <v>68</v>
      </c>
      <c r="AG281" t="s">
        <v>60</v>
      </c>
      <c r="AH281" t="s">
        <v>60</v>
      </c>
      <c r="AI281" t="b">
        <v>1</v>
      </c>
      <c r="AJ281" t="s">
        <v>156</v>
      </c>
      <c r="AK281" t="s">
        <v>60</v>
      </c>
      <c r="AL281" t="s">
        <v>60</v>
      </c>
      <c r="AM281" t="s">
        <v>60</v>
      </c>
      <c r="AN281" t="s">
        <v>69</v>
      </c>
      <c r="AO281" t="s">
        <v>70</v>
      </c>
      <c r="AP281" t="b">
        <v>0</v>
      </c>
      <c r="AQ281" t="b">
        <v>0</v>
      </c>
      <c r="AR281" t="s">
        <v>71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D281" t="s">
        <v>60</v>
      </c>
    </row>
    <row r="282" spans="1:56" x14ac:dyDescent="0.25">
      <c r="A282" t="s">
        <v>353</v>
      </c>
      <c r="B282" t="s">
        <v>370</v>
      </c>
      <c r="C282">
        <v>2003350</v>
      </c>
      <c r="D282" t="s">
        <v>58</v>
      </c>
      <c r="E282" t="s">
        <v>58</v>
      </c>
      <c r="F282" t="s">
        <v>355</v>
      </c>
      <c r="G282" t="s">
        <v>266</v>
      </c>
      <c r="H282" t="str">
        <f>"05001"</f>
        <v>05001</v>
      </c>
      <c r="I282" t="s">
        <v>60</v>
      </c>
      <c r="J282" s="2">
        <v>42856</v>
      </c>
      <c r="K282" t="s">
        <v>61</v>
      </c>
      <c r="L282">
        <v>25</v>
      </c>
      <c r="N282" t="str">
        <f t="shared" si="19"/>
        <v>0</v>
      </c>
      <c r="O282">
        <v>25</v>
      </c>
      <c r="P282" t="s">
        <v>62</v>
      </c>
      <c r="Q282" t="s">
        <v>63</v>
      </c>
      <c r="R282" t="s">
        <v>63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67</v>
      </c>
      <c r="AD282" t="b">
        <v>0</v>
      </c>
      <c r="AE282" t="b">
        <v>0</v>
      </c>
      <c r="AF282" t="s">
        <v>68</v>
      </c>
      <c r="AG282" t="s">
        <v>60</v>
      </c>
      <c r="AH282" t="s">
        <v>60</v>
      </c>
      <c r="AI282" t="b">
        <v>1</v>
      </c>
      <c r="AJ282" t="s">
        <v>156</v>
      </c>
      <c r="AK282" t="s">
        <v>60</v>
      </c>
      <c r="AL282" t="s">
        <v>60</v>
      </c>
      <c r="AM282" t="s">
        <v>60</v>
      </c>
      <c r="AN282" t="s">
        <v>69</v>
      </c>
      <c r="AO282" t="s">
        <v>70</v>
      </c>
      <c r="AP282" t="b">
        <v>0</v>
      </c>
      <c r="AQ282" t="b">
        <v>0</v>
      </c>
      <c r="AR282" t="s">
        <v>71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D282" t="s">
        <v>60</v>
      </c>
    </row>
    <row r="283" spans="1:56" x14ac:dyDescent="0.25">
      <c r="A283" t="s">
        <v>353</v>
      </c>
      <c r="B283" t="s">
        <v>371</v>
      </c>
      <c r="C283">
        <v>2001340</v>
      </c>
      <c r="D283" t="s">
        <v>87</v>
      </c>
      <c r="E283" t="s">
        <v>87</v>
      </c>
      <c r="G283">
        <v>1001</v>
      </c>
      <c r="H283">
        <v>15007</v>
      </c>
      <c r="I283" t="s">
        <v>60</v>
      </c>
      <c r="J283" t="s">
        <v>372</v>
      </c>
      <c r="K283" t="s">
        <v>61</v>
      </c>
      <c r="L283">
        <v>30</v>
      </c>
      <c r="M283" t="str">
        <f>"0"</f>
        <v>0</v>
      </c>
      <c r="N283" t="str">
        <f t="shared" si="19"/>
        <v>0</v>
      </c>
      <c r="O283">
        <v>30</v>
      </c>
      <c r="P283" t="s">
        <v>62</v>
      </c>
      <c r="Q283" t="s">
        <v>77</v>
      </c>
      <c r="R283" t="s">
        <v>77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>
        <v>235</v>
      </c>
      <c r="AC283" t="s">
        <v>67</v>
      </c>
      <c r="AD283" t="b">
        <v>0</v>
      </c>
      <c r="AE283" t="b">
        <v>0</v>
      </c>
      <c r="AF283" t="s">
        <v>68</v>
      </c>
      <c r="AG283" t="s">
        <v>60</v>
      </c>
      <c r="AH283" t="s">
        <v>60</v>
      </c>
      <c r="AI283" t="b">
        <v>1</v>
      </c>
      <c r="AJ283" t="s">
        <v>60</v>
      </c>
      <c r="AK283" t="s">
        <v>60</v>
      </c>
      <c r="AL283" t="s">
        <v>60</v>
      </c>
      <c r="AM283" t="s">
        <v>60</v>
      </c>
      <c r="AN283" t="s">
        <v>69</v>
      </c>
      <c r="AO283" t="s">
        <v>70</v>
      </c>
      <c r="AP283" t="b">
        <v>0</v>
      </c>
      <c r="AQ283" t="b">
        <v>0</v>
      </c>
      <c r="AR283" t="s">
        <v>71</v>
      </c>
      <c r="AS283" t="b">
        <v>0</v>
      </c>
      <c r="AT283" t="s">
        <v>72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D283" t="s">
        <v>60</v>
      </c>
    </row>
    <row r="284" spans="1:56" x14ac:dyDescent="0.25">
      <c r="A284" t="s">
        <v>353</v>
      </c>
      <c r="B284" t="s">
        <v>371</v>
      </c>
      <c r="C284">
        <v>2001340</v>
      </c>
      <c r="D284" t="s">
        <v>91</v>
      </c>
      <c r="E284" t="s">
        <v>91</v>
      </c>
      <c r="F284" t="s">
        <v>373</v>
      </c>
      <c r="G284">
        <v>1007</v>
      </c>
      <c r="H284" t="str">
        <f>"03016"</f>
        <v>03016</v>
      </c>
      <c r="I284" t="s">
        <v>60</v>
      </c>
      <c r="J284" s="2">
        <v>42810</v>
      </c>
      <c r="K284" t="s">
        <v>61</v>
      </c>
      <c r="L284">
        <v>30</v>
      </c>
      <c r="M284" t="str">
        <f>"0"</f>
        <v>0</v>
      </c>
      <c r="N284" t="str">
        <f t="shared" si="19"/>
        <v>0</v>
      </c>
      <c r="O284">
        <v>30</v>
      </c>
      <c r="P284" t="s">
        <v>62</v>
      </c>
      <c r="Q284" t="s">
        <v>77</v>
      </c>
      <c r="R284" t="s">
        <v>77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67</v>
      </c>
      <c r="AD284" t="b">
        <v>0</v>
      </c>
      <c r="AE284" t="b">
        <v>0</v>
      </c>
      <c r="AF284" t="s">
        <v>68</v>
      </c>
      <c r="AG284" t="s">
        <v>60</v>
      </c>
      <c r="AH284" t="s">
        <v>60</v>
      </c>
      <c r="AI284" t="b">
        <v>1</v>
      </c>
      <c r="AJ284" t="s">
        <v>60</v>
      </c>
      <c r="AK284" t="s">
        <v>60</v>
      </c>
      <c r="AL284" t="s">
        <v>60</v>
      </c>
      <c r="AM284" t="s">
        <v>60</v>
      </c>
      <c r="AN284" t="s">
        <v>69</v>
      </c>
      <c r="AO284" t="s">
        <v>70</v>
      </c>
      <c r="AP284" t="b">
        <v>0</v>
      </c>
      <c r="AQ284" t="b">
        <v>0</v>
      </c>
      <c r="AR284" t="s">
        <v>71</v>
      </c>
      <c r="AS284" t="b">
        <v>0</v>
      </c>
      <c r="AT284" t="s">
        <v>72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353</v>
      </c>
      <c r="B285" t="s">
        <v>374</v>
      </c>
      <c r="C285">
        <v>2001310</v>
      </c>
      <c r="D285" t="s">
        <v>91</v>
      </c>
      <c r="E285" t="s">
        <v>91</v>
      </c>
      <c r="F285" t="s">
        <v>364</v>
      </c>
      <c r="G285" t="s">
        <v>297</v>
      </c>
      <c r="H285" t="str">
        <f>"06059"</f>
        <v>06059</v>
      </c>
      <c r="I285" t="s">
        <v>60</v>
      </c>
      <c r="J285" s="1">
        <v>21702</v>
      </c>
      <c r="K285" t="s">
        <v>61</v>
      </c>
      <c r="L285">
        <v>15</v>
      </c>
      <c r="N285" t="str">
        <f t="shared" si="19"/>
        <v>0</v>
      </c>
      <c r="O285">
        <v>15</v>
      </c>
      <c r="P285" t="s">
        <v>83</v>
      </c>
      <c r="Q285" t="s">
        <v>77</v>
      </c>
      <c r="R285" t="s">
        <v>77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0</v>
      </c>
      <c r="Z285" t="b">
        <v>0</v>
      </c>
      <c r="AA285">
        <v>103</v>
      </c>
      <c r="AB285">
        <v>230</v>
      </c>
      <c r="AC285" t="s">
        <v>78</v>
      </c>
      <c r="AD285" t="b">
        <v>0</v>
      </c>
      <c r="AE285" t="b">
        <v>1</v>
      </c>
      <c r="AF285" t="s">
        <v>68</v>
      </c>
      <c r="AG285" t="s">
        <v>60</v>
      </c>
      <c r="AH285" t="s">
        <v>60</v>
      </c>
      <c r="AI285" t="b">
        <v>1</v>
      </c>
      <c r="AJ285" t="s">
        <v>79</v>
      </c>
      <c r="AK285" t="s">
        <v>60</v>
      </c>
      <c r="AL285" t="s">
        <v>60</v>
      </c>
      <c r="AM285" t="s">
        <v>60</v>
      </c>
      <c r="AN285" t="s">
        <v>69</v>
      </c>
      <c r="AO285" t="s">
        <v>70</v>
      </c>
      <c r="AP285" t="b">
        <v>0</v>
      </c>
      <c r="AQ285" t="b">
        <v>0</v>
      </c>
      <c r="AR285" t="s">
        <v>71</v>
      </c>
      <c r="AS285" t="b">
        <v>0</v>
      </c>
      <c r="AT285" t="s">
        <v>72</v>
      </c>
      <c r="AU285" t="s">
        <v>60</v>
      </c>
      <c r="AX285" t="s">
        <v>60</v>
      </c>
      <c r="AY285" t="s">
        <v>60</v>
      </c>
      <c r="BA285" t="b">
        <v>1</v>
      </c>
      <c r="BB285" t="s">
        <v>60</v>
      </c>
      <c r="BD285" t="s">
        <v>60</v>
      </c>
    </row>
    <row r="286" spans="1:56" x14ac:dyDescent="0.25">
      <c r="A286" t="s">
        <v>353</v>
      </c>
      <c r="B286" t="s">
        <v>375</v>
      </c>
      <c r="C286">
        <v>2001310</v>
      </c>
      <c r="D286" t="s">
        <v>91</v>
      </c>
      <c r="E286" t="s">
        <v>91</v>
      </c>
      <c r="G286" t="s">
        <v>85</v>
      </c>
      <c r="H286">
        <v>15007</v>
      </c>
      <c r="I286" t="s">
        <v>60</v>
      </c>
      <c r="J286" t="s">
        <v>372</v>
      </c>
      <c r="K286" t="s">
        <v>61</v>
      </c>
      <c r="L286">
        <v>30</v>
      </c>
      <c r="M286" t="str">
        <f>"0"</f>
        <v>0</v>
      </c>
      <c r="N286" t="str">
        <f t="shared" si="19"/>
        <v>0</v>
      </c>
      <c r="O286">
        <v>30</v>
      </c>
      <c r="P286" t="s">
        <v>62</v>
      </c>
      <c r="Q286" t="s">
        <v>77</v>
      </c>
      <c r="R286" t="s">
        <v>77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67</v>
      </c>
      <c r="AD286" t="b">
        <v>0</v>
      </c>
      <c r="AE286" t="b">
        <v>0</v>
      </c>
      <c r="AF286" t="s">
        <v>68</v>
      </c>
      <c r="AG286" t="s">
        <v>84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69</v>
      </c>
      <c r="AO286" t="s">
        <v>70</v>
      </c>
      <c r="AP286" t="b">
        <v>0</v>
      </c>
      <c r="AQ286" t="b">
        <v>0</v>
      </c>
      <c r="AR286" t="s">
        <v>71</v>
      </c>
      <c r="AS286" t="b">
        <v>0</v>
      </c>
      <c r="AT286" t="s">
        <v>60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353</v>
      </c>
      <c r="B287" t="s">
        <v>375</v>
      </c>
      <c r="C287">
        <v>2001310</v>
      </c>
      <c r="D287" t="s">
        <v>89</v>
      </c>
      <c r="E287" t="s">
        <v>89</v>
      </c>
      <c r="G287" t="s">
        <v>90</v>
      </c>
      <c r="H287">
        <v>15007</v>
      </c>
      <c r="I287" t="s">
        <v>60</v>
      </c>
      <c r="J287" t="s">
        <v>372</v>
      </c>
      <c r="K287" t="s">
        <v>61</v>
      </c>
      <c r="L287">
        <v>30</v>
      </c>
      <c r="N287" t="str">
        <f t="shared" si="19"/>
        <v>0</v>
      </c>
      <c r="O287">
        <v>30</v>
      </c>
      <c r="P287" t="s">
        <v>62</v>
      </c>
      <c r="Q287" t="s">
        <v>77</v>
      </c>
      <c r="R287" t="s">
        <v>77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67</v>
      </c>
      <c r="AD287" t="b">
        <v>0</v>
      </c>
      <c r="AE287" t="b">
        <v>0</v>
      </c>
      <c r="AF287" t="s">
        <v>68</v>
      </c>
      <c r="AG287" t="s">
        <v>84</v>
      </c>
      <c r="AH287" t="s">
        <v>60</v>
      </c>
      <c r="AI287" t="b">
        <v>1</v>
      </c>
      <c r="AJ287" t="s">
        <v>79</v>
      </c>
      <c r="AK287" t="s">
        <v>60</v>
      </c>
      <c r="AL287" t="s">
        <v>60</v>
      </c>
      <c r="AM287" t="s">
        <v>60</v>
      </c>
      <c r="AN287" t="s">
        <v>69</v>
      </c>
      <c r="AO287" t="s">
        <v>70</v>
      </c>
      <c r="AP287" t="b">
        <v>0</v>
      </c>
      <c r="AQ287" t="b">
        <v>0</v>
      </c>
      <c r="AR287" t="s">
        <v>71</v>
      </c>
      <c r="AS287" t="b">
        <v>0</v>
      </c>
      <c r="AT287" t="s">
        <v>60</v>
      </c>
      <c r="AU287" t="s">
        <v>60</v>
      </c>
      <c r="AX287" t="s">
        <v>60</v>
      </c>
      <c r="AY287" t="s">
        <v>60</v>
      </c>
      <c r="BA287" t="b">
        <v>1</v>
      </c>
      <c r="BB287" t="s">
        <v>60</v>
      </c>
      <c r="BD287" t="s">
        <v>60</v>
      </c>
    </row>
    <row r="288" spans="1:56" x14ac:dyDescent="0.25">
      <c r="A288" t="s">
        <v>353</v>
      </c>
      <c r="B288" t="s">
        <v>375</v>
      </c>
      <c r="C288">
        <v>2001310</v>
      </c>
      <c r="D288" t="s">
        <v>58</v>
      </c>
      <c r="E288" t="s">
        <v>58</v>
      </c>
      <c r="G288" t="s">
        <v>182</v>
      </c>
      <c r="H288">
        <v>15007</v>
      </c>
      <c r="I288" t="s">
        <v>60</v>
      </c>
      <c r="J288" t="s">
        <v>372</v>
      </c>
      <c r="K288" t="s">
        <v>61</v>
      </c>
      <c r="L288">
        <v>30</v>
      </c>
      <c r="N288" t="str">
        <f t="shared" si="19"/>
        <v>0</v>
      </c>
      <c r="O288">
        <v>30</v>
      </c>
      <c r="P288" t="s">
        <v>62</v>
      </c>
      <c r="Q288" t="s">
        <v>77</v>
      </c>
      <c r="R288" t="s">
        <v>77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67</v>
      </c>
      <c r="AD288" t="b">
        <v>0</v>
      </c>
      <c r="AE288" t="b">
        <v>0</v>
      </c>
      <c r="AF288" t="s">
        <v>68</v>
      </c>
      <c r="AG288" t="s">
        <v>84</v>
      </c>
      <c r="AH288" t="s">
        <v>60</v>
      </c>
      <c r="AI288" t="b">
        <v>1</v>
      </c>
      <c r="AJ288" t="s">
        <v>79</v>
      </c>
      <c r="AK288" t="s">
        <v>60</v>
      </c>
      <c r="AL288" t="s">
        <v>60</v>
      </c>
      <c r="AM288" t="s">
        <v>60</v>
      </c>
      <c r="AN288" t="s">
        <v>69</v>
      </c>
      <c r="AO288" t="s">
        <v>70</v>
      </c>
      <c r="AP288" t="b">
        <v>0</v>
      </c>
      <c r="AQ288" t="b">
        <v>0</v>
      </c>
      <c r="AR288" t="s">
        <v>71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1</v>
      </c>
      <c r="BB288" t="s">
        <v>60</v>
      </c>
      <c r="BD288" t="s">
        <v>60</v>
      </c>
    </row>
    <row r="289" spans="1:56" x14ac:dyDescent="0.25">
      <c r="A289" t="s">
        <v>353</v>
      </c>
      <c r="B289" t="s">
        <v>375</v>
      </c>
      <c r="C289">
        <v>2001310</v>
      </c>
      <c r="D289" t="s">
        <v>74</v>
      </c>
      <c r="E289" t="s">
        <v>74</v>
      </c>
      <c r="G289" t="s">
        <v>376</v>
      </c>
      <c r="H289">
        <v>15007</v>
      </c>
      <c r="I289" t="s">
        <v>60</v>
      </c>
      <c r="J289" t="s">
        <v>372</v>
      </c>
      <c r="K289" t="s">
        <v>61</v>
      </c>
      <c r="L289">
        <v>30</v>
      </c>
      <c r="M289" t="str">
        <f t="shared" ref="M289:M320" si="21">"0"</f>
        <v>0</v>
      </c>
      <c r="N289" t="str">
        <f t="shared" si="19"/>
        <v>0</v>
      </c>
      <c r="O289">
        <v>30</v>
      </c>
      <c r="P289" t="s">
        <v>62</v>
      </c>
      <c r="Q289" t="s">
        <v>77</v>
      </c>
      <c r="R289" t="s">
        <v>77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103</v>
      </c>
      <c r="AB289">
        <v>235</v>
      </c>
      <c r="AC289" t="s">
        <v>67</v>
      </c>
      <c r="AD289" t="b">
        <v>0</v>
      </c>
      <c r="AE289" t="b">
        <v>0</v>
      </c>
      <c r="AF289" t="s">
        <v>68</v>
      </c>
      <c r="AG289" t="s">
        <v>84</v>
      </c>
      <c r="AH289" t="s">
        <v>60</v>
      </c>
      <c r="AI289" t="b">
        <v>1</v>
      </c>
      <c r="AJ289" t="s">
        <v>79</v>
      </c>
      <c r="AK289" t="s">
        <v>60</v>
      </c>
      <c r="AL289" t="s">
        <v>60</v>
      </c>
      <c r="AM289" t="s">
        <v>60</v>
      </c>
      <c r="AN289" t="s">
        <v>69</v>
      </c>
      <c r="AO289" t="s">
        <v>70</v>
      </c>
      <c r="AP289" t="b">
        <v>0</v>
      </c>
      <c r="AQ289" t="b">
        <v>0</v>
      </c>
      <c r="AR289" t="s">
        <v>71</v>
      </c>
      <c r="AS289" t="b">
        <v>0</v>
      </c>
      <c r="AT289" t="s">
        <v>60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353</v>
      </c>
      <c r="B290" t="s">
        <v>377</v>
      </c>
      <c r="C290">
        <v>2003380</v>
      </c>
      <c r="D290" t="s">
        <v>81</v>
      </c>
      <c r="E290" t="s">
        <v>81</v>
      </c>
      <c r="G290">
        <v>1008</v>
      </c>
      <c r="H290" t="str">
        <f>"03021"</f>
        <v>03021</v>
      </c>
      <c r="I290" t="s">
        <v>60</v>
      </c>
      <c r="J290" s="2">
        <v>42815</v>
      </c>
      <c r="K290" t="s">
        <v>61</v>
      </c>
      <c r="L290">
        <v>30</v>
      </c>
      <c r="M290" t="str">
        <f t="shared" si="21"/>
        <v>0</v>
      </c>
      <c r="N290" t="str">
        <f t="shared" si="19"/>
        <v>0</v>
      </c>
      <c r="O290">
        <v>30</v>
      </c>
      <c r="P290" t="s">
        <v>62</v>
      </c>
      <c r="Q290" t="s">
        <v>77</v>
      </c>
      <c r="R290" t="s">
        <v>77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103</v>
      </c>
      <c r="AB290">
        <v>235</v>
      </c>
      <c r="AC290" t="s">
        <v>67</v>
      </c>
      <c r="AD290" t="b">
        <v>0</v>
      </c>
      <c r="AE290" t="b">
        <v>0</v>
      </c>
      <c r="AF290" t="s">
        <v>68</v>
      </c>
      <c r="AG290" t="s">
        <v>60</v>
      </c>
      <c r="AH290" t="s">
        <v>60</v>
      </c>
      <c r="AI290" t="b">
        <v>1</v>
      </c>
      <c r="AJ290" t="s">
        <v>60</v>
      </c>
      <c r="AK290" t="s">
        <v>60</v>
      </c>
      <c r="AL290" t="s">
        <v>60</v>
      </c>
      <c r="AM290" t="s">
        <v>60</v>
      </c>
      <c r="AN290" t="s">
        <v>69</v>
      </c>
      <c r="AO290" t="s">
        <v>126</v>
      </c>
      <c r="AP290" t="b">
        <v>0</v>
      </c>
      <c r="AQ290" t="b">
        <v>0</v>
      </c>
      <c r="AR290" t="s">
        <v>71</v>
      </c>
      <c r="AS290" t="b">
        <v>0</v>
      </c>
      <c r="AT290" t="s">
        <v>60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353</v>
      </c>
      <c r="B291" t="s">
        <v>378</v>
      </c>
      <c r="C291">
        <v>2003390</v>
      </c>
      <c r="D291" t="s">
        <v>87</v>
      </c>
      <c r="E291" t="s">
        <v>87</v>
      </c>
      <c r="G291">
        <v>1005</v>
      </c>
      <c r="H291" t="str">
        <f>"03021"</f>
        <v>03021</v>
      </c>
      <c r="I291" t="s">
        <v>60</v>
      </c>
      <c r="J291" s="2">
        <v>42815</v>
      </c>
      <c r="K291" t="s">
        <v>61</v>
      </c>
      <c r="L291">
        <v>30</v>
      </c>
      <c r="M291" t="str">
        <f t="shared" si="21"/>
        <v>0</v>
      </c>
      <c r="N291" t="str">
        <f t="shared" si="19"/>
        <v>0</v>
      </c>
      <c r="O291">
        <v>30</v>
      </c>
      <c r="P291" t="s">
        <v>62</v>
      </c>
      <c r="Q291" t="s">
        <v>63</v>
      </c>
      <c r="R291" t="s">
        <v>63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103</v>
      </c>
      <c r="AB291">
        <v>235</v>
      </c>
      <c r="AC291" t="s">
        <v>67</v>
      </c>
      <c r="AD291" t="b">
        <v>0</v>
      </c>
      <c r="AE291" t="b">
        <v>0</v>
      </c>
      <c r="AF291" t="s">
        <v>68</v>
      </c>
      <c r="AG291" t="s">
        <v>60</v>
      </c>
      <c r="AH291" t="s">
        <v>60</v>
      </c>
      <c r="AI291" t="b">
        <v>1</v>
      </c>
      <c r="AJ291" t="s">
        <v>156</v>
      </c>
      <c r="AK291" t="s">
        <v>60</v>
      </c>
      <c r="AL291" t="s">
        <v>60</v>
      </c>
      <c r="AM291" t="s">
        <v>60</v>
      </c>
      <c r="AN291" t="s">
        <v>69</v>
      </c>
      <c r="AO291" t="s">
        <v>126</v>
      </c>
      <c r="AP291" t="b">
        <v>0</v>
      </c>
      <c r="AQ291" t="b">
        <v>0</v>
      </c>
      <c r="AR291" t="s">
        <v>71</v>
      </c>
      <c r="AS291" t="b">
        <v>0</v>
      </c>
      <c r="AT291" t="s">
        <v>60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D291" t="s">
        <v>60</v>
      </c>
    </row>
    <row r="292" spans="1:56" x14ac:dyDescent="0.25">
      <c r="A292" t="s">
        <v>353</v>
      </c>
      <c r="B292" t="s">
        <v>378</v>
      </c>
      <c r="C292">
        <v>2003390</v>
      </c>
      <c r="D292" t="s">
        <v>58</v>
      </c>
      <c r="E292" t="s">
        <v>58</v>
      </c>
      <c r="G292">
        <v>1007</v>
      </c>
      <c r="H292" t="str">
        <f>"03021"</f>
        <v>03021</v>
      </c>
      <c r="I292" t="s">
        <v>60</v>
      </c>
      <c r="J292" s="2">
        <v>42815</v>
      </c>
      <c r="K292" t="s">
        <v>61</v>
      </c>
      <c r="L292">
        <v>30</v>
      </c>
      <c r="M292" t="str">
        <f t="shared" si="21"/>
        <v>0</v>
      </c>
      <c r="N292" t="str">
        <f t="shared" si="19"/>
        <v>0</v>
      </c>
      <c r="O292">
        <v>30</v>
      </c>
      <c r="P292" t="s">
        <v>62</v>
      </c>
      <c r="Q292" t="s">
        <v>63</v>
      </c>
      <c r="R292" t="s">
        <v>63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67</v>
      </c>
      <c r="AD292" t="b">
        <v>0</v>
      </c>
      <c r="AE292" t="b">
        <v>0</v>
      </c>
      <c r="AF292" t="s">
        <v>68</v>
      </c>
      <c r="AG292" t="s">
        <v>60</v>
      </c>
      <c r="AH292" t="s">
        <v>60</v>
      </c>
      <c r="AI292" t="b">
        <v>1</v>
      </c>
      <c r="AJ292" t="s">
        <v>156</v>
      </c>
      <c r="AK292" t="s">
        <v>60</v>
      </c>
      <c r="AL292" t="s">
        <v>60</v>
      </c>
      <c r="AM292" t="s">
        <v>60</v>
      </c>
      <c r="AN292" t="s">
        <v>69</v>
      </c>
      <c r="AO292" t="s">
        <v>126</v>
      </c>
      <c r="AP292" t="b">
        <v>0</v>
      </c>
      <c r="AQ292" t="b">
        <v>0</v>
      </c>
      <c r="AR292" t="s">
        <v>71</v>
      </c>
      <c r="AS292" t="b">
        <v>0</v>
      </c>
      <c r="AT292" t="s">
        <v>60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D292" t="s">
        <v>60</v>
      </c>
    </row>
    <row r="293" spans="1:56" x14ac:dyDescent="0.25">
      <c r="A293" t="s">
        <v>353</v>
      </c>
      <c r="B293" t="s">
        <v>378</v>
      </c>
      <c r="C293">
        <v>2003390</v>
      </c>
      <c r="D293" t="s">
        <v>131</v>
      </c>
      <c r="E293" t="s">
        <v>131</v>
      </c>
      <c r="G293">
        <v>1010</v>
      </c>
      <c r="H293" t="str">
        <f>"03021"</f>
        <v>03021</v>
      </c>
      <c r="I293" t="s">
        <v>60</v>
      </c>
      <c r="J293" s="2">
        <v>42815</v>
      </c>
      <c r="K293" t="s">
        <v>61</v>
      </c>
      <c r="L293">
        <v>30</v>
      </c>
      <c r="M293" t="str">
        <f t="shared" si="21"/>
        <v>0</v>
      </c>
      <c r="N293" t="str">
        <f t="shared" si="19"/>
        <v>0</v>
      </c>
      <c r="O293">
        <v>30</v>
      </c>
      <c r="P293" t="s">
        <v>62</v>
      </c>
      <c r="Q293" t="s">
        <v>63</v>
      </c>
      <c r="R293" t="s">
        <v>63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67</v>
      </c>
      <c r="AD293" t="b">
        <v>0</v>
      </c>
      <c r="AE293" t="b">
        <v>0</v>
      </c>
      <c r="AF293" t="s">
        <v>68</v>
      </c>
      <c r="AG293" t="s">
        <v>60</v>
      </c>
      <c r="AH293" t="s">
        <v>60</v>
      </c>
      <c r="AI293" t="b">
        <v>1</v>
      </c>
      <c r="AJ293" t="s">
        <v>156</v>
      </c>
      <c r="AK293" t="s">
        <v>60</v>
      </c>
      <c r="AL293" t="s">
        <v>60</v>
      </c>
      <c r="AM293" t="s">
        <v>60</v>
      </c>
      <c r="AN293" t="s">
        <v>69</v>
      </c>
      <c r="AO293" t="s">
        <v>126</v>
      </c>
      <c r="AP293" t="b">
        <v>0</v>
      </c>
      <c r="AQ293" t="b">
        <v>0</v>
      </c>
      <c r="AR293" t="s">
        <v>71</v>
      </c>
      <c r="AS293" t="b">
        <v>0</v>
      </c>
      <c r="AT293" t="s">
        <v>60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D293" t="s">
        <v>60</v>
      </c>
    </row>
    <row r="294" spans="1:56" x14ac:dyDescent="0.25">
      <c r="A294" t="s">
        <v>379</v>
      </c>
      <c r="B294" t="s">
        <v>380</v>
      </c>
      <c r="C294">
        <v>8720320</v>
      </c>
      <c r="D294" t="s">
        <v>74</v>
      </c>
      <c r="E294" t="s">
        <v>74</v>
      </c>
      <c r="G294">
        <v>1002</v>
      </c>
      <c r="H294">
        <v>15004</v>
      </c>
      <c r="I294" t="s">
        <v>60</v>
      </c>
      <c r="J294" t="s">
        <v>381</v>
      </c>
      <c r="K294" t="s">
        <v>61</v>
      </c>
      <c r="L294">
        <v>20</v>
      </c>
      <c r="M294" t="str">
        <f t="shared" si="21"/>
        <v>0</v>
      </c>
      <c r="N294" t="str">
        <f t="shared" si="19"/>
        <v>0</v>
      </c>
      <c r="O294">
        <v>20</v>
      </c>
      <c r="P294" t="s">
        <v>62</v>
      </c>
      <c r="Q294" t="s">
        <v>77</v>
      </c>
      <c r="R294" t="s">
        <v>77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300</v>
      </c>
      <c r="AB294">
        <v>235</v>
      </c>
      <c r="AC294" t="s">
        <v>67</v>
      </c>
      <c r="AD294" t="b">
        <v>0</v>
      </c>
      <c r="AE294" t="b">
        <v>0</v>
      </c>
      <c r="AF294" t="s">
        <v>68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69</v>
      </c>
      <c r="AO294" t="s">
        <v>108</v>
      </c>
      <c r="AP294" t="b">
        <v>0</v>
      </c>
      <c r="AQ294" t="b">
        <v>0</v>
      </c>
      <c r="AR294" t="s">
        <v>71</v>
      </c>
      <c r="AS294" t="b">
        <v>0</v>
      </c>
      <c r="AT294" t="s">
        <v>72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C294">
        <v>8720300</v>
      </c>
      <c r="BD294" t="s">
        <v>60</v>
      </c>
    </row>
    <row r="295" spans="1:56" x14ac:dyDescent="0.25">
      <c r="A295" t="s">
        <v>379</v>
      </c>
      <c r="B295" t="s">
        <v>380</v>
      </c>
      <c r="C295">
        <v>8720320</v>
      </c>
      <c r="D295" t="s">
        <v>87</v>
      </c>
      <c r="E295" t="s">
        <v>87</v>
      </c>
      <c r="G295">
        <v>1005</v>
      </c>
      <c r="H295">
        <v>15004</v>
      </c>
      <c r="I295" t="s">
        <v>60</v>
      </c>
      <c r="J295" t="s">
        <v>381</v>
      </c>
      <c r="K295" t="s">
        <v>61</v>
      </c>
      <c r="L295">
        <v>20</v>
      </c>
      <c r="M295" t="str">
        <f t="shared" si="21"/>
        <v>0</v>
      </c>
      <c r="N295" t="str">
        <f t="shared" si="19"/>
        <v>0</v>
      </c>
      <c r="O295">
        <v>20</v>
      </c>
      <c r="P295" t="s">
        <v>62</v>
      </c>
      <c r="Q295" t="s">
        <v>77</v>
      </c>
      <c r="R295" t="s">
        <v>77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300</v>
      </c>
      <c r="AB295">
        <v>235</v>
      </c>
      <c r="AC295" t="s">
        <v>67</v>
      </c>
      <c r="AD295" t="b">
        <v>0</v>
      </c>
      <c r="AE295" t="b">
        <v>0</v>
      </c>
      <c r="AF295" t="s">
        <v>68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60</v>
      </c>
      <c r="AM295" t="s">
        <v>60</v>
      </c>
      <c r="AN295" t="s">
        <v>69</v>
      </c>
      <c r="AO295" t="s">
        <v>108</v>
      </c>
      <c r="AP295" t="b">
        <v>0</v>
      </c>
      <c r="AQ295" t="b">
        <v>0</v>
      </c>
      <c r="AR295" t="s">
        <v>71</v>
      </c>
      <c r="AS295" t="b">
        <v>0</v>
      </c>
      <c r="AT295" t="s">
        <v>72</v>
      </c>
      <c r="AU295" t="s">
        <v>60</v>
      </c>
      <c r="AX295" t="s">
        <v>60</v>
      </c>
      <c r="AY295" t="s">
        <v>60</v>
      </c>
      <c r="BA295" t="b">
        <v>0</v>
      </c>
      <c r="BB295" t="s">
        <v>60</v>
      </c>
      <c r="BC295">
        <v>8720300</v>
      </c>
      <c r="BD295" t="s">
        <v>60</v>
      </c>
    </row>
    <row r="296" spans="1:56" x14ac:dyDescent="0.25">
      <c r="A296" t="s">
        <v>379</v>
      </c>
      <c r="B296" t="s">
        <v>382</v>
      </c>
      <c r="C296">
        <v>8720330</v>
      </c>
      <c r="D296" t="s">
        <v>74</v>
      </c>
      <c r="E296" t="s">
        <v>74</v>
      </c>
      <c r="G296">
        <v>1002</v>
      </c>
      <c r="H296">
        <v>15004</v>
      </c>
      <c r="I296" t="s">
        <v>60</v>
      </c>
      <c r="J296" t="s">
        <v>381</v>
      </c>
      <c r="K296" t="s">
        <v>61</v>
      </c>
      <c r="L296">
        <v>15</v>
      </c>
      <c r="M296" t="str">
        <f t="shared" si="21"/>
        <v>0</v>
      </c>
      <c r="N296" t="str">
        <f t="shared" si="19"/>
        <v>0</v>
      </c>
      <c r="O296">
        <v>15</v>
      </c>
      <c r="P296" t="s">
        <v>62</v>
      </c>
      <c r="Q296" t="s">
        <v>63</v>
      </c>
      <c r="R296" t="s">
        <v>63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300</v>
      </c>
      <c r="AB296">
        <v>235</v>
      </c>
      <c r="AC296" t="s">
        <v>67</v>
      </c>
      <c r="AD296" t="b">
        <v>0</v>
      </c>
      <c r="AE296" t="b">
        <v>0</v>
      </c>
      <c r="AF296" t="s">
        <v>68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69</v>
      </c>
      <c r="AO296" t="s">
        <v>108</v>
      </c>
      <c r="AP296" t="b">
        <v>0</v>
      </c>
      <c r="AQ296" t="b">
        <v>0</v>
      </c>
      <c r="AR296" t="s">
        <v>71</v>
      </c>
      <c r="AS296" t="b">
        <v>0</v>
      </c>
      <c r="AT296" t="s">
        <v>72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C296">
        <v>8720300</v>
      </c>
      <c r="BD296" t="s">
        <v>60</v>
      </c>
    </row>
    <row r="297" spans="1:56" x14ac:dyDescent="0.25">
      <c r="A297" t="s">
        <v>379</v>
      </c>
      <c r="B297" t="s">
        <v>382</v>
      </c>
      <c r="C297">
        <v>8720330</v>
      </c>
      <c r="D297" t="s">
        <v>87</v>
      </c>
      <c r="E297" t="s">
        <v>87</v>
      </c>
      <c r="G297">
        <v>1003</v>
      </c>
      <c r="H297">
        <v>15005</v>
      </c>
      <c r="I297" t="s">
        <v>60</v>
      </c>
      <c r="J297" t="s">
        <v>381</v>
      </c>
      <c r="K297" t="s">
        <v>61</v>
      </c>
      <c r="L297">
        <v>15</v>
      </c>
      <c r="M297" t="str">
        <f t="shared" si="21"/>
        <v>0</v>
      </c>
      <c r="N297" t="str">
        <f t="shared" si="19"/>
        <v>0</v>
      </c>
      <c r="O297">
        <v>15</v>
      </c>
      <c r="P297" t="s">
        <v>62</v>
      </c>
      <c r="Q297" t="s">
        <v>63</v>
      </c>
      <c r="R297" t="s">
        <v>63</v>
      </c>
      <c r="S297" t="s">
        <v>64</v>
      </c>
      <c r="T297" t="s">
        <v>65</v>
      </c>
      <c r="U297" t="s">
        <v>66</v>
      </c>
      <c r="V297" t="s">
        <v>66</v>
      </c>
      <c r="X297" t="b">
        <v>1</v>
      </c>
      <c r="Y297" t="b">
        <v>1</v>
      </c>
      <c r="Z297" t="b">
        <v>1</v>
      </c>
      <c r="AA297">
        <v>300</v>
      </c>
      <c r="AB297">
        <v>235</v>
      </c>
      <c r="AC297" t="s">
        <v>67</v>
      </c>
      <c r="AD297" t="b">
        <v>0</v>
      </c>
      <c r="AE297" t="b">
        <v>0</v>
      </c>
      <c r="AF297" t="s">
        <v>68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69</v>
      </c>
      <c r="AO297" t="s">
        <v>108</v>
      </c>
      <c r="AP297" t="b">
        <v>0</v>
      </c>
      <c r="AQ297" t="b">
        <v>0</v>
      </c>
      <c r="AR297" t="s">
        <v>71</v>
      </c>
      <c r="AS297" t="b">
        <v>0</v>
      </c>
      <c r="AT297" t="s">
        <v>72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C297">
        <v>8720300</v>
      </c>
      <c r="BD297" t="s">
        <v>60</v>
      </c>
    </row>
    <row r="298" spans="1:56" x14ac:dyDescent="0.25">
      <c r="A298" t="s">
        <v>379</v>
      </c>
      <c r="B298" t="s">
        <v>383</v>
      </c>
      <c r="C298">
        <v>8720340</v>
      </c>
      <c r="D298" t="s">
        <v>58</v>
      </c>
      <c r="E298" t="s">
        <v>58</v>
      </c>
      <c r="G298">
        <v>1002</v>
      </c>
      <c r="H298">
        <v>15004</v>
      </c>
      <c r="I298" t="s">
        <v>60</v>
      </c>
      <c r="J298" t="s">
        <v>381</v>
      </c>
      <c r="K298" t="s">
        <v>61</v>
      </c>
      <c r="L298">
        <v>20</v>
      </c>
      <c r="M298" t="str">
        <f t="shared" si="21"/>
        <v>0</v>
      </c>
      <c r="N298" t="str">
        <f t="shared" si="19"/>
        <v>0</v>
      </c>
      <c r="O298">
        <v>20</v>
      </c>
      <c r="P298" t="s">
        <v>62</v>
      </c>
      <c r="Q298" t="s">
        <v>77</v>
      </c>
      <c r="R298" t="s">
        <v>63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300</v>
      </c>
      <c r="AB298">
        <v>230</v>
      </c>
      <c r="AC298" t="s">
        <v>67</v>
      </c>
      <c r="AD298" t="b">
        <v>0</v>
      </c>
      <c r="AE298" t="b">
        <v>0</v>
      </c>
      <c r="AF298" t="s">
        <v>68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69</v>
      </c>
      <c r="AO298" t="s">
        <v>108</v>
      </c>
      <c r="AP298" t="b">
        <v>0</v>
      </c>
      <c r="AQ298" t="b">
        <v>0</v>
      </c>
      <c r="AR298" t="s">
        <v>71</v>
      </c>
      <c r="AS298" t="b">
        <v>0</v>
      </c>
      <c r="AT298" t="s">
        <v>72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C298">
        <v>8720300</v>
      </c>
      <c r="BD298" t="s">
        <v>60</v>
      </c>
    </row>
    <row r="299" spans="1:56" x14ac:dyDescent="0.25">
      <c r="A299" t="s">
        <v>379</v>
      </c>
      <c r="B299" t="s">
        <v>384</v>
      </c>
      <c r="C299">
        <v>8720350</v>
      </c>
      <c r="D299" t="s">
        <v>58</v>
      </c>
      <c r="E299" t="s">
        <v>58</v>
      </c>
      <c r="G299">
        <v>1002</v>
      </c>
      <c r="H299">
        <v>15004</v>
      </c>
      <c r="I299" t="s">
        <v>60</v>
      </c>
      <c r="J299" t="s">
        <v>381</v>
      </c>
      <c r="K299" t="s">
        <v>61</v>
      </c>
      <c r="L299">
        <v>10</v>
      </c>
      <c r="M299" t="str">
        <f t="shared" si="21"/>
        <v>0</v>
      </c>
      <c r="N299" t="str">
        <f t="shared" si="19"/>
        <v>0</v>
      </c>
      <c r="O299">
        <v>10</v>
      </c>
      <c r="P299" t="s">
        <v>62</v>
      </c>
      <c r="Q299" t="s">
        <v>77</v>
      </c>
      <c r="R299" t="s">
        <v>63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300</v>
      </c>
      <c r="AB299">
        <v>230</v>
      </c>
      <c r="AC299" t="s">
        <v>67</v>
      </c>
      <c r="AD299" t="b">
        <v>0</v>
      </c>
      <c r="AE299" t="b">
        <v>0</v>
      </c>
      <c r="AF299" t="s">
        <v>68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69</v>
      </c>
      <c r="AO299" t="s">
        <v>108</v>
      </c>
      <c r="AP299" t="b">
        <v>0</v>
      </c>
      <c r="AQ299" t="b">
        <v>0</v>
      </c>
      <c r="AR299" t="s">
        <v>71</v>
      </c>
      <c r="AS299" t="b">
        <v>0</v>
      </c>
      <c r="AT299" t="s">
        <v>72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C299">
        <v>8720300</v>
      </c>
      <c r="BD299" t="s">
        <v>60</v>
      </c>
    </row>
    <row r="300" spans="1:56" x14ac:dyDescent="0.25">
      <c r="A300" t="s">
        <v>333</v>
      </c>
      <c r="B300" t="s">
        <v>385</v>
      </c>
      <c r="C300">
        <v>8905120</v>
      </c>
      <c r="D300" t="s">
        <v>81</v>
      </c>
      <c r="E300" t="s">
        <v>81</v>
      </c>
      <c r="F300" t="s">
        <v>335</v>
      </c>
      <c r="G300" t="str">
        <f>"0002"</f>
        <v>0002</v>
      </c>
      <c r="H300">
        <v>15009</v>
      </c>
      <c r="I300" t="s">
        <v>60</v>
      </c>
      <c r="J300" t="s">
        <v>336</v>
      </c>
      <c r="K300" t="s">
        <v>61</v>
      </c>
      <c r="L300">
        <v>40</v>
      </c>
      <c r="M300" t="str">
        <f t="shared" si="21"/>
        <v>0</v>
      </c>
      <c r="N300" t="str">
        <f t="shared" si="19"/>
        <v>0</v>
      </c>
      <c r="O300">
        <v>40</v>
      </c>
      <c r="P300" t="s">
        <v>86</v>
      </c>
      <c r="Q300" t="s">
        <v>77</v>
      </c>
      <c r="R300" t="s">
        <v>77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300</v>
      </c>
      <c r="AB300">
        <v>235</v>
      </c>
      <c r="AC300" t="s">
        <v>67</v>
      </c>
      <c r="AD300" t="b">
        <v>0</v>
      </c>
      <c r="AE300" t="b">
        <v>0</v>
      </c>
      <c r="AF300" t="s">
        <v>68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69</v>
      </c>
      <c r="AO300" t="s">
        <v>108</v>
      </c>
      <c r="AP300" t="b">
        <v>0</v>
      </c>
      <c r="AQ300" t="b">
        <v>0</v>
      </c>
      <c r="AR300" t="s">
        <v>71</v>
      </c>
      <c r="AS300" t="b">
        <v>0</v>
      </c>
      <c r="AT300" t="s">
        <v>60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C300">
        <v>8905100</v>
      </c>
      <c r="BD300" t="s">
        <v>60</v>
      </c>
    </row>
    <row r="301" spans="1:56" x14ac:dyDescent="0.25">
      <c r="A301" t="s">
        <v>379</v>
      </c>
      <c r="B301" t="s">
        <v>386</v>
      </c>
      <c r="C301">
        <v>8727220</v>
      </c>
      <c r="D301" t="s">
        <v>131</v>
      </c>
      <c r="E301" t="s">
        <v>131</v>
      </c>
      <c r="G301">
        <v>1005</v>
      </c>
      <c r="H301">
        <v>15004</v>
      </c>
      <c r="I301" t="s">
        <v>60</v>
      </c>
      <c r="J301" t="s">
        <v>381</v>
      </c>
      <c r="K301" t="s">
        <v>61</v>
      </c>
      <c r="L301">
        <v>25</v>
      </c>
      <c r="M301" t="str">
        <f t="shared" si="21"/>
        <v>0</v>
      </c>
      <c r="N301" t="str">
        <f t="shared" si="19"/>
        <v>0</v>
      </c>
      <c r="O301">
        <v>25</v>
      </c>
      <c r="P301" t="s">
        <v>62</v>
      </c>
      <c r="Q301" t="s">
        <v>77</v>
      </c>
      <c r="R301" t="s">
        <v>77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300</v>
      </c>
      <c r="AB301">
        <v>230</v>
      </c>
      <c r="AC301" t="s">
        <v>67</v>
      </c>
      <c r="AD301" t="b">
        <v>0</v>
      </c>
      <c r="AE301" t="b">
        <v>0</v>
      </c>
      <c r="AF301" t="s">
        <v>68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69</v>
      </c>
      <c r="AO301" t="s">
        <v>108</v>
      </c>
      <c r="AP301" t="b">
        <v>0</v>
      </c>
      <c r="AQ301" t="b">
        <v>0</v>
      </c>
      <c r="AR301" t="s">
        <v>71</v>
      </c>
      <c r="AS301" t="b">
        <v>0</v>
      </c>
      <c r="AT301" t="s">
        <v>60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C301">
        <v>8727200</v>
      </c>
      <c r="BD301" t="s">
        <v>60</v>
      </c>
    </row>
    <row r="302" spans="1:56" x14ac:dyDescent="0.25">
      <c r="A302" t="s">
        <v>379</v>
      </c>
      <c r="B302" t="s">
        <v>387</v>
      </c>
      <c r="C302">
        <v>8727230</v>
      </c>
      <c r="D302" t="s">
        <v>81</v>
      </c>
      <c r="E302" t="s">
        <v>81</v>
      </c>
      <c r="G302">
        <v>1004</v>
      </c>
      <c r="H302">
        <v>15004</v>
      </c>
      <c r="I302" t="s">
        <v>60</v>
      </c>
      <c r="J302" t="s">
        <v>381</v>
      </c>
      <c r="K302" t="s">
        <v>61</v>
      </c>
      <c r="L302">
        <v>25</v>
      </c>
      <c r="M302" t="str">
        <f t="shared" si="21"/>
        <v>0</v>
      </c>
      <c r="N302" t="str">
        <f t="shared" si="19"/>
        <v>0</v>
      </c>
      <c r="O302">
        <v>25</v>
      </c>
      <c r="P302" t="s">
        <v>62</v>
      </c>
      <c r="Q302" t="s">
        <v>63</v>
      </c>
      <c r="R302" t="s">
        <v>63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300</v>
      </c>
      <c r="AB302">
        <v>235</v>
      </c>
      <c r="AC302" t="s">
        <v>67</v>
      </c>
      <c r="AD302" t="b">
        <v>0</v>
      </c>
      <c r="AE302" t="b">
        <v>0</v>
      </c>
      <c r="AF302" t="s">
        <v>68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69</v>
      </c>
      <c r="AO302" t="s">
        <v>108</v>
      </c>
      <c r="AP302" t="b">
        <v>0</v>
      </c>
      <c r="AQ302" t="b">
        <v>0</v>
      </c>
      <c r="AR302" t="s">
        <v>71</v>
      </c>
      <c r="AS302" t="b">
        <v>0</v>
      </c>
      <c r="AT302" t="s">
        <v>60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C302">
        <v>8727200</v>
      </c>
      <c r="BD302" t="s">
        <v>60</v>
      </c>
    </row>
    <row r="303" spans="1:56" x14ac:dyDescent="0.25">
      <c r="A303" t="s">
        <v>379</v>
      </c>
      <c r="B303" t="s">
        <v>388</v>
      </c>
      <c r="C303">
        <v>8727240</v>
      </c>
      <c r="D303" t="s">
        <v>89</v>
      </c>
      <c r="E303" t="s">
        <v>89</v>
      </c>
      <c r="G303">
        <v>1003</v>
      </c>
      <c r="H303">
        <v>15004</v>
      </c>
      <c r="I303" t="s">
        <v>60</v>
      </c>
      <c r="J303" t="s">
        <v>381</v>
      </c>
      <c r="K303" t="s">
        <v>61</v>
      </c>
      <c r="L303">
        <v>25</v>
      </c>
      <c r="M303" t="str">
        <f t="shared" si="21"/>
        <v>0</v>
      </c>
      <c r="N303" t="str">
        <f t="shared" si="19"/>
        <v>0</v>
      </c>
      <c r="O303">
        <v>25</v>
      </c>
      <c r="P303" t="s">
        <v>62</v>
      </c>
      <c r="Q303" t="s">
        <v>63</v>
      </c>
      <c r="R303" t="s">
        <v>63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300</v>
      </c>
      <c r="AB303">
        <v>230</v>
      </c>
      <c r="AC303" t="s">
        <v>67</v>
      </c>
      <c r="AD303" t="b">
        <v>0</v>
      </c>
      <c r="AE303" t="b">
        <v>0</v>
      </c>
      <c r="AF303" t="s">
        <v>68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69</v>
      </c>
      <c r="AO303" t="s">
        <v>108</v>
      </c>
      <c r="AP303" t="b">
        <v>0</v>
      </c>
      <c r="AQ303" t="b">
        <v>0</v>
      </c>
      <c r="AR303" t="s">
        <v>71</v>
      </c>
      <c r="AS303" t="b">
        <v>0</v>
      </c>
      <c r="AT303" t="s">
        <v>60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C303">
        <v>8727200</v>
      </c>
      <c r="BD303" t="s">
        <v>60</v>
      </c>
    </row>
    <row r="304" spans="1:56" x14ac:dyDescent="0.25">
      <c r="A304" t="s">
        <v>379</v>
      </c>
      <c r="B304" t="s">
        <v>389</v>
      </c>
      <c r="C304">
        <v>8727250</v>
      </c>
      <c r="D304" t="s">
        <v>89</v>
      </c>
      <c r="E304" t="s">
        <v>89</v>
      </c>
      <c r="G304">
        <v>1003</v>
      </c>
      <c r="H304">
        <v>15004</v>
      </c>
      <c r="I304" t="s">
        <v>60</v>
      </c>
      <c r="J304" t="s">
        <v>381</v>
      </c>
      <c r="K304" t="s">
        <v>61</v>
      </c>
      <c r="L304">
        <v>10</v>
      </c>
      <c r="M304" t="str">
        <f t="shared" si="21"/>
        <v>0</v>
      </c>
      <c r="N304" t="str">
        <f t="shared" si="19"/>
        <v>0</v>
      </c>
      <c r="O304">
        <v>10</v>
      </c>
      <c r="P304" t="s">
        <v>62</v>
      </c>
      <c r="Q304" t="s">
        <v>63</v>
      </c>
      <c r="R304" t="s">
        <v>63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300</v>
      </c>
      <c r="AB304">
        <v>230</v>
      </c>
      <c r="AC304" t="s">
        <v>67</v>
      </c>
      <c r="AD304" t="b">
        <v>0</v>
      </c>
      <c r="AE304" t="b">
        <v>0</v>
      </c>
      <c r="AF304" t="s">
        <v>68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69</v>
      </c>
      <c r="AO304" t="s">
        <v>108</v>
      </c>
      <c r="AP304" t="b">
        <v>0</v>
      </c>
      <c r="AQ304" t="b">
        <v>0</v>
      </c>
      <c r="AR304" t="s">
        <v>71</v>
      </c>
      <c r="AS304" t="b">
        <v>0</v>
      </c>
      <c r="AT304" t="s">
        <v>60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C304">
        <v>8727200</v>
      </c>
      <c r="BD304" t="s">
        <v>60</v>
      </c>
    </row>
    <row r="305" spans="1:56" x14ac:dyDescent="0.25">
      <c r="A305" t="s">
        <v>379</v>
      </c>
      <c r="B305" t="s">
        <v>390</v>
      </c>
      <c r="C305">
        <v>8757210</v>
      </c>
      <c r="D305" t="s">
        <v>81</v>
      </c>
      <c r="E305" t="s">
        <v>81</v>
      </c>
      <c r="F305" t="s">
        <v>335</v>
      </c>
      <c r="G305">
        <v>1002</v>
      </c>
      <c r="H305">
        <v>15009</v>
      </c>
      <c r="I305" t="s">
        <v>60</v>
      </c>
      <c r="J305" t="s">
        <v>336</v>
      </c>
      <c r="K305" t="s">
        <v>61</v>
      </c>
      <c r="L305">
        <v>35</v>
      </c>
      <c r="M305" t="str">
        <f t="shared" si="21"/>
        <v>0</v>
      </c>
      <c r="N305" t="str">
        <f t="shared" si="19"/>
        <v>0</v>
      </c>
      <c r="O305">
        <v>35</v>
      </c>
      <c r="P305" t="s">
        <v>83</v>
      </c>
      <c r="Q305" t="s">
        <v>77</v>
      </c>
      <c r="R305" t="s">
        <v>77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300</v>
      </c>
      <c r="AB305">
        <v>235</v>
      </c>
      <c r="AC305" t="s">
        <v>67</v>
      </c>
      <c r="AD305" t="b">
        <v>0</v>
      </c>
      <c r="AE305" t="b">
        <v>0</v>
      </c>
      <c r="AF305" t="s">
        <v>68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69</v>
      </c>
      <c r="AO305" t="s">
        <v>108</v>
      </c>
      <c r="AP305" t="b">
        <v>0</v>
      </c>
      <c r="AQ305" t="b">
        <v>0</v>
      </c>
      <c r="AR305" t="s">
        <v>71</v>
      </c>
      <c r="AS305" t="b">
        <v>0</v>
      </c>
      <c r="AT305" t="s">
        <v>60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C305">
        <v>8757300</v>
      </c>
      <c r="BD305" t="s">
        <v>60</v>
      </c>
    </row>
    <row r="306" spans="1:56" x14ac:dyDescent="0.25">
      <c r="A306" t="s">
        <v>379</v>
      </c>
      <c r="B306" t="s">
        <v>391</v>
      </c>
      <c r="C306">
        <v>8300320</v>
      </c>
      <c r="D306" t="s">
        <v>74</v>
      </c>
      <c r="E306" t="s">
        <v>74</v>
      </c>
      <c r="F306" t="s">
        <v>343</v>
      </c>
      <c r="G306">
        <v>1002</v>
      </c>
      <c r="H306" t="str">
        <f t="shared" ref="H306:H316" si="22">"06052"</f>
        <v>06052</v>
      </c>
      <c r="I306" t="s">
        <v>60</v>
      </c>
      <c r="J306" s="1">
        <v>19146</v>
      </c>
      <c r="K306" t="s">
        <v>61</v>
      </c>
      <c r="L306">
        <v>25</v>
      </c>
      <c r="M306" t="str">
        <f t="shared" si="21"/>
        <v>0</v>
      </c>
      <c r="N306" t="str">
        <f t="shared" si="19"/>
        <v>0</v>
      </c>
      <c r="O306">
        <v>25</v>
      </c>
      <c r="P306" t="s">
        <v>83</v>
      </c>
      <c r="Q306" t="s">
        <v>77</v>
      </c>
      <c r="R306" t="s">
        <v>77</v>
      </c>
      <c r="S306" t="s">
        <v>64</v>
      </c>
      <c r="T306" t="s">
        <v>65</v>
      </c>
      <c r="U306" t="s">
        <v>66</v>
      </c>
      <c r="V306" t="s">
        <v>66</v>
      </c>
      <c r="W306" t="s">
        <v>392</v>
      </c>
      <c r="X306" t="b">
        <v>1</v>
      </c>
      <c r="Y306" t="b">
        <v>1</v>
      </c>
      <c r="Z306" t="b">
        <v>1</v>
      </c>
      <c r="AA306">
        <v>300</v>
      </c>
      <c r="AB306">
        <v>235</v>
      </c>
      <c r="AC306" t="s">
        <v>67</v>
      </c>
      <c r="AD306" t="b">
        <v>0</v>
      </c>
      <c r="AE306" t="b">
        <v>0</v>
      </c>
      <c r="AF306" t="s">
        <v>68</v>
      </c>
      <c r="AG306" t="s">
        <v>60</v>
      </c>
      <c r="AH306" t="s">
        <v>60</v>
      </c>
      <c r="AI306" t="b">
        <v>1</v>
      </c>
      <c r="AJ306" t="s">
        <v>60</v>
      </c>
      <c r="AK306" t="s">
        <v>60</v>
      </c>
      <c r="AL306" t="s">
        <v>60</v>
      </c>
      <c r="AM306" t="s">
        <v>60</v>
      </c>
      <c r="AN306" t="s">
        <v>116</v>
      </c>
      <c r="AO306" t="s">
        <v>108</v>
      </c>
      <c r="AP306" t="b">
        <v>0</v>
      </c>
      <c r="AQ306" t="b">
        <v>0</v>
      </c>
      <c r="AR306" t="s">
        <v>71</v>
      </c>
      <c r="AS306" t="b">
        <v>0</v>
      </c>
      <c r="AT306" t="s">
        <v>60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C306">
        <v>8300320</v>
      </c>
      <c r="BD306" t="s">
        <v>60</v>
      </c>
    </row>
    <row r="307" spans="1:56" x14ac:dyDescent="0.25">
      <c r="A307" t="s">
        <v>379</v>
      </c>
      <c r="B307" t="s">
        <v>391</v>
      </c>
      <c r="C307">
        <v>8300320</v>
      </c>
      <c r="D307" t="s">
        <v>58</v>
      </c>
      <c r="E307" t="s">
        <v>58</v>
      </c>
      <c r="F307" t="s">
        <v>343</v>
      </c>
      <c r="G307">
        <v>1003</v>
      </c>
      <c r="H307" t="str">
        <f t="shared" si="22"/>
        <v>06052</v>
      </c>
      <c r="I307" t="s">
        <v>60</v>
      </c>
      <c r="J307" s="1">
        <v>19146</v>
      </c>
      <c r="K307" t="s">
        <v>61</v>
      </c>
      <c r="L307">
        <v>25</v>
      </c>
      <c r="M307" t="str">
        <f t="shared" si="21"/>
        <v>0</v>
      </c>
      <c r="N307" t="str">
        <f t="shared" si="19"/>
        <v>0</v>
      </c>
      <c r="O307">
        <v>25</v>
      </c>
      <c r="P307" t="s">
        <v>83</v>
      </c>
      <c r="Q307" t="s">
        <v>77</v>
      </c>
      <c r="R307" t="s">
        <v>77</v>
      </c>
      <c r="S307" t="s">
        <v>64</v>
      </c>
      <c r="T307" t="s">
        <v>65</v>
      </c>
      <c r="U307" t="s">
        <v>66</v>
      </c>
      <c r="V307" t="s">
        <v>66</v>
      </c>
      <c r="W307" t="s">
        <v>392</v>
      </c>
      <c r="X307" t="b">
        <v>1</v>
      </c>
      <c r="Y307" t="b">
        <v>1</v>
      </c>
      <c r="Z307" t="b">
        <v>1</v>
      </c>
      <c r="AA307">
        <v>300</v>
      </c>
      <c r="AB307">
        <v>230</v>
      </c>
      <c r="AC307" t="s">
        <v>67</v>
      </c>
      <c r="AD307" t="b">
        <v>0</v>
      </c>
      <c r="AE307" t="b">
        <v>0</v>
      </c>
      <c r="AF307" t="s">
        <v>68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116</v>
      </c>
      <c r="AO307" t="s">
        <v>108</v>
      </c>
      <c r="AP307" t="b">
        <v>0</v>
      </c>
      <c r="AQ307" t="b">
        <v>0</v>
      </c>
      <c r="AR307" t="s">
        <v>71</v>
      </c>
      <c r="AS307" t="b">
        <v>0</v>
      </c>
      <c r="AT307" t="s">
        <v>60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C307">
        <v>8300320</v>
      </c>
      <c r="BD307" t="s">
        <v>60</v>
      </c>
    </row>
    <row r="308" spans="1:56" x14ac:dyDescent="0.25">
      <c r="A308" t="s">
        <v>379</v>
      </c>
      <c r="B308" t="s">
        <v>391</v>
      </c>
      <c r="C308">
        <v>8300320</v>
      </c>
      <c r="D308" t="s">
        <v>87</v>
      </c>
      <c r="E308" t="s">
        <v>87</v>
      </c>
      <c r="F308" t="s">
        <v>343</v>
      </c>
      <c r="G308">
        <v>1006</v>
      </c>
      <c r="H308" t="str">
        <f t="shared" si="22"/>
        <v>06052</v>
      </c>
      <c r="I308" t="s">
        <v>60</v>
      </c>
      <c r="J308" s="1">
        <v>19146</v>
      </c>
      <c r="K308" t="s">
        <v>61</v>
      </c>
      <c r="L308">
        <v>25</v>
      </c>
      <c r="M308" t="str">
        <f t="shared" si="21"/>
        <v>0</v>
      </c>
      <c r="N308" t="str">
        <f t="shared" si="19"/>
        <v>0</v>
      </c>
      <c r="O308">
        <v>25</v>
      </c>
      <c r="P308" t="s">
        <v>83</v>
      </c>
      <c r="Q308" t="s">
        <v>77</v>
      </c>
      <c r="R308" t="s">
        <v>77</v>
      </c>
      <c r="S308" t="s">
        <v>64</v>
      </c>
      <c r="T308" t="s">
        <v>65</v>
      </c>
      <c r="U308" t="s">
        <v>66</v>
      </c>
      <c r="V308" t="s">
        <v>66</v>
      </c>
      <c r="W308" t="s">
        <v>392</v>
      </c>
      <c r="X308" t="b">
        <v>1</v>
      </c>
      <c r="Y308" t="b">
        <v>1</v>
      </c>
      <c r="Z308" t="b">
        <v>1</v>
      </c>
      <c r="AA308">
        <v>300</v>
      </c>
      <c r="AB308">
        <v>235</v>
      </c>
      <c r="AC308" t="s">
        <v>67</v>
      </c>
      <c r="AD308" t="b">
        <v>0</v>
      </c>
      <c r="AE308" t="b">
        <v>0</v>
      </c>
      <c r="AF308" t="s">
        <v>68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116</v>
      </c>
      <c r="AO308" t="s">
        <v>108</v>
      </c>
      <c r="AP308" t="b">
        <v>0</v>
      </c>
      <c r="AQ308" t="b">
        <v>0</v>
      </c>
      <c r="AR308" t="s">
        <v>71</v>
      </c>
      <c r="AS308" t="b">
        <v>0</v>
      </c>
      <c r="AT308" t="s">
        <v>60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C308">
        <v>8300320</v>
      </c>
      <c r="BD308" t="s">
        <v>60</v>
      </c>
    </row>
    <row r="309" spans="1:56" x14ac:dyDescent="0.25">
      <c r="A309" t="s">
        <v>379</v>
      </c>
      <c r="B309" t="s">
        <v>391</v>
      </c>
      <c r="C309">
        <v>8300320</v>
      </c>
      <c r="D309" t="s">
        <v>91</v>
      </c>
      <c r="E309" t="s">
        <v>91</v>
      </c>
      <c r="F309" t="s">
        <v>343</v>
      </c>
      <c r="G309">
        <v>1007</v>
      </c>
      <c r="H309" t="str">
        <f t="shared" si="22"/>
        <v>06052</v>
      </c>
      <c r="I309" t="s">
        <v>60</v>
      </c>
      <c r="J309" s="1">
        <v>19146</v>
      </c>
      <c r="K309" t="s">
        <v>61</v>
      </c>
      <c r="L309">
        <v>25</v>
      </c>
      <c r="M309" t="str">
        <f t="shared" si="21"/>
        <v>0</v>
      </c>
      <c r="N309" t="str">
        <f t="shared" si="19"/>
        <v>0</v>
      </c>
      <c r="O309">
        <v>25</v>
      </c>
      <c r="P309" t="s">
        <v>83</v>
      </c>
      <c r="Q309" t="s">
        <v>77</v>
      </c>
      <c r="R309" t="s">
        <v>77</v>
      </c>
      <c r="S309" t="s">
        <v>64</v>
      </c>
      <c r="T309" t="s">
        <v>65</v>
      </c>
      <c r="U309" t="s">
        <v>66</v>
      </c>
      <c r="V309" t="s">
        <v>66</v>
      </c>
      <c r="W309" t="s">
        <v>392</v>
      </c>
      <c r="X309" t="b">
        <v>1</v>
      </c>
      <c r="Y309" t="b">
        <v>1</v>
      </c>
      <c r="Z309" t="b">
        <v>1</v>
      </c>
      <c r="AA309">
        <v>300</v>
      </c>
      <c r="AB309">
        <v>230</v>
      </c>
      <c r="AC309" t="s">
        <v>67</v>
      </c>
      <c r="AD309" t="b">
        <v>0</v>
      </c>
      <c r="AE309" t="b">
        <v>0</v>
      </c>
      <c r="AF309" t="s">
        <v>68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116</v>
      </c>
      <c r="AO309" t="s">
        <v>108</v>
      </c>
      <c r="AP309" t="b">
        <v>0</v>
      </c>
      <c r="AQ309" t="b">
        <v>0</v>
      </c>
      <c r="AR309" t="s">
        <v>71</v>
      </c>
      <c r="AS309" t="b">
        <v>0</v>
      </c>
      <c r="AT309" t="s">
        <v>60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C309">
        <v>8300320</v>
      </c>
      <c r="BD309" t="s">
        <v>60</v>
      </c>
    </row>
    <row r="310" spans="1:56" x14ac:dyDescent="0.25">
      <c r="A310" t="s">
        <v>379</v>
      </c>
      <c r="B310" t="s">
        <v>391</v>
      </c>
      <c r="C310">
        <v>8300320</v>
      </c>
      <c r="D310" t="s">
        <v>89</v>
      </c>
      <c r="E310" t="s">
        <v>89</v>
      </c>
      <c r="F310" t="s">
        <v>343</v>
      </c>
      <c r="G310">
        <v>1010</v>
      </c>
      <c r="H310" t="str">
        <f t="shared" si="22"/>
        <v>06052</v>
      </c>
      <c r="I310" t="s">
        <v>60</v>
      </c>
      <c r="J310" s="1">
        <v>19146</v>
      </c>
      <c r="K310" t="s">
        <v>61</v>
      </c>
      <c r="L310">
        <v>25</v>
      </c>
      <c r="M310" t="str">
        <f t="shared" si="21"/>
        <v>0</v>
      </c>
      <c r="N310" t="str">
        <f t="shared" si="19"/>
        <v>0</v>
      </c>
      <c r="O310">
        <v>25</v>
      </c>
      <c r="P310" t="s">
        <v>83</v>
      </c>
      <c r="Q310" t="s">
        <v>77</v>
      </c>
      <c r="R310" t="s">
        <v>77</v>
      </c>
      <c r="S310" t="s">
        <v>64</v>
      </c>
      <c r="T310" t="s">
        <v>65</v>
      </c>
      <c r="U310" t="s">
        <v>66</v>
      </c>
      <c r="V310" t="s">
        <v>66</v>
      </c>
      <c r="W310" t="s">
        <v>392</v>
      </c>
      <c r="X310" t="b">
        <v>1</v>
      </c>
      <c r="Y310" t="b">
        <v>1</v>
      </c>
      <c r="Z310" t="b">
        <v>1</v>
      </c>
      <c r="AA310">
        <v>300</v>
      </c>
      <c r="AB310">
        <v>230</v>
      </c>
      <c r="AC310" t="s">
        <v>67</v>
      </c>
      <c r="AD310" t="b">
        <v>0</v>
      </c>
      <c r="AE310" t="b">
        <v>0</v>
      </c>
      <c r="AF310" t="s">
        <v>68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116</v>
      </c>
      <c r="AO310" t="s">
        <v>108</v>
      </c>
      <c r="AP310" t="b">
        <v>0</v>
      </c>
      <c r="AQ310" t="b">
        <v>0</v>
      </c>
      <c r="AR310" t="s">
        <v>71</v>
      </c>
      <c r="AS310" t="b">
        <v>0</v>
      </c>
      <c r="AT310" t="s">
        <v>60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C310">
        <v>8300320</v>
      </c>
      <c r="BD310" t="s">
        <v>60</v>
      </c>
    </row>
    <row r="311" spans="1:56" x14ac:dyDescent="0.25">
      <c r="A311" t="s">
        <v>379</v>
      </c>
      <c r="B311" t="s">
        <v>391</v>
      </c>
      <c r="C311">
        <v>8300320</v>
      </c>
      <c r="D311" t="s">
        <v>81</v>
      </c>
      <c r="E311" t="s">
        <v>81</v>
      </c>
      <c r="F311" t="s">
        <v>343</v>
      </c>
      <c r="G311">
        <v>1011</v>
      </c>
      <c r="H311" t="str">
        <f t="shared" si="22"/>
        <v>06052</v>
      </c>
      <c r="I311" t="s">
        <v>60</v>
      </c>
      <c r="J311" s="1">
        <v>19146</v>
      </c>
      <c r="K311" t="s">
        <v>61</v>
      </c>
      <c r="L311">
        <v>25</v>
      </c>
      <c r="M311" t="str">
        <f t="shared" si="21"/>
        <v>0</v>
      </c>
      <c r="N311" t="str">
        <f t="shared" si="19"/>
        <v>0</v>
      </c>
      <c r="O311">
        <v>25</v>
      </c>
      <c r="P311" t="s">
        <v>83</v>
      </c>
      <c r="Q311" t="s">
        <v>77</v>
      </c>
      <c r="R311" t="s">
        <v>77</v>
      </c>
      <c r="S311" t="s">
        <v>64</v>
      </c>
      <c r="T311" t="s">
        <v>65</v>
      </c>
      <c r="U311" t="s">
        <v>66</v>
      </c>
      <c r="V311" t="s">
        <v>66</v>
      </c>
      <c r="W311" t="s">
        <v>392</v>
      </c>
      <c r="X311" t="b">
        <v>1</v>
      </c>
      <c r="Y311" t="b">
        <v>1</v>
      </c>
      <c r="Z311" t="b">
        <v>1</v>
      </c>
      <c r="AA311">
        <v>300</v>
      </c>
      <c r="AB311">
        <v>235</v>
      </c>
      <c r="AC311" t="s">
        <v>67</v>
      </c>
      <c r="AD311" t="b">
        <v>0</v>
      </c>
      <c r="AE311" t="b">
        <v>0</v>
      </c>
      <c r="AF311" t="s">
        <v>68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116</v>
      </c>
      <c r="AO311" t="s">
        <v>108</v>
      </c>
      <c r="AP311" t="b">
        <v>0</v>
      </c>
      <c r="AQ311" t="b">
        <v>0</v>
      </c>
      <c r="AR311" t="s">
        <v>71</v>
      </c>
      <c r="AS311" t="b">
        <v>0</v>
      </c>
      <c r="AT311" t="s">
        <v>60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C311">
        <v>8300320</v>
      </c>
      <c r="BD311" t="s">
        <v>60</v>
      </c>
    </row>
    <row r="312" spans="1:56" x14ac:dyDescent="0.25">
      <c r="A312" t="s">
        <v>379</v>
      </c>
      <c r="B312" t="s">
        <v>393</v>
      </c>
      <c r="C312">
        <v>8300320</v>
      </c>
      <c r="D312" t="s">
        <v>74</v>
      </c>
      <c r="E312" t="s">
        <v>74</v>
      </c>
      <c r="F312" t="s">
        <v>343</v>
      </c>
      <c r="G312">
        <v>2001</v>
      </c>
      <c r="H312" t="str">
        <f t="shared" si="22"/>
        <v>06052</v>
      </c>
      <c r="I312" t="s">
        <v>60</v>
      </c>
      <c r="J312" s="1">
        <v>19146</v>
      </c>
      <c r="K312" t="s">
        <v>61</v>
      </c>
      <c r="L312">
        <v>25</v>
      </c>
      <c r="M312" t="str">
        <f t="shared" si="21"/>
        <v>0</v>
      </c>
      <c r="N312" t="str">
        <f t="shared" si="19"/>
        <v>0</v>
      </c>
      <c r="O312">
        <v>25</v>
      </c>
      <c r="P312" t="s">
        <v>86</v>
      </c>
      <c r="Q312" t="s">
        <v>77</v>
      </c>
      <c r="R312" t="s">
        <v>77</v>
      </c>
      <c r="S312" t="s">
        <v>64</v>
      </c>
      <c r="T312" t="s">
        <v>65</v>
      </c>
      <c r="U312" t="s">
        <v>66</v>
      </c>
      <c r="V312" t="s">
        <v>66</v>
      </c>
      <c r="W312" t="s">
        <v>392</v>
      </c>
      <c r="X312" t="b">
        <v>1</v>
      </c>
      <c r="Y312" t="b">
        <v>1</v>
      </c>
      <c r="Z312" t="b">
        <v>1</v>
      </c>
      <c r="AA312">
        <v>300</v>
      </c>
      <c r="AB312">
        <v>235</v>
      </c>
      <c r="AC312" t="s">
        <v>67</v>
      </c>
      <c r="AD312" t="b">
        <v>0</v>
      </c>
      <c r="AE312" t="b">
        <v>0</v>
      </c>
      <c r="AF312" t="s">
        <v>68</v>
      </c>
      <c r="AG312" t="s">
        <v>60</v>
      </c>
      <c r="AH312" t="s">
        <v>60</v>
      </c>
      <c r="AI312" t="b">
        <v>1</v>
      </c>
      <c r="AJ312" t="s">
        <v>60</v>
      </c>
      <c r="AK312" t="s">
        <v>60</v>
      </c>
      <c r="AL312" t="s">
        <v>60</v>
      </c>
      <c r="AM312" t="s">
        <v>60</v>
      </c>
      <c r="AN312" t="s">
        <v>116</v>
      </c>
      <c r="AO312" t="s">
        <v>108</v>
      </c>
      <c r="AP312" t="b">
        <v>0</v>
      </c>
      <c r="AQ312" t="b">
        <v>0</v>
      </c>
      <c r="AR312" t="s">
        <v>71</v>
      </c>
      <c r="AS312" t="b">
        <v>0</v>
      </c>
      <c r="AT312" t="s">
        <v>60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C312">
        <v>8300320</v>
      </c>
      <c r="BD312" t="s">
        <v>60</v>
      </c>
    </row>
    <row r="313" spans="1:56" x14ac:dyDescent="0.25">
      <c r="A313" t="s">
        <v>379</v>
      </c>
      <c r="B313" t="s">
        <v>393</v>
      </c>
      <c r="C313">
        <v>8300320</v>
      </c>
      <c r="D313" t="s">
        <v>89</v>
      </c>
      <c r="E313" t="s">
        <v>89</v>
      </c>
      <c r="F313" t="s">
        <v>343</v>
      </c>
      <c r="G313">
        <v>2004</v>
      </c>
      <c r="H313" t="str">
        <f t="shared" si="22"/>
        <v>06052</v>
      </c>
      <c r="I313" t="s">
        <v>60</v>
      </c>
      <c r="J313" s="1">
        <v>19146</v>
      </c>
      <c r="K313" t="s">
        <v>61</v>
      </c>
      <c r="L313">
        <v>25</v>
      </c>
      <c r="M313" t="str">
        <f t="shared" si="21"/>
        <v>0</v>
      </c>
      <c r="N313" t="str">
        <f t="shared" si="19"/>
        <v>0</v>
      </c>
      <c r="O313">
        <v>25</v>
      </c>
      <c r="P313" t="s">
        <v>86</v>
      </c>
      <c r="Q313" t="s">
        <v>77</v>
      </c>
      <c r="R313" t="s">
        <v>77</v>
      </c>
      <c r="S313" t="s">
        <v>64</v>
      </c>
      <c r="T313" t="s">
        <v>65</v>
      </c>
      <c r="U313" t="s">
        <v>66</v>
      </c>
      <c r="V313" t="s">
        <v>66</v>
      </c>
      <c r="W313" t="s">
        <v>392</v>
      </c>
      <c r="X313" t="b">
        <v>1</v>
      </c>
      <c r="Y313" t="b">
        <v>1</v>
      </c>
      <c r="Z313" t="b">
        <v>1</v>
      </c>
      <c r="AA313">
        <v>300</v>
      </c>
      <c r="AB313">
        <v>230</v>
      </c>
      <c r="AC313" t="s">
        <v>67</v>
      </c>
      <c r="AD313" t="b">
        <v>0</v>
      </c>
      <c r="AE313" t="b">
        <v>0</v>
      </c>
      <c r="AF313" t="s">
        <v>68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116</v>
      </c>
      <c r="AO313" t="s">
        <v>108</v>
      </c>
      <c r="AP313" t="b">
        <v>0</v>
      </c>
      <c r="AQ313" t="b">
        <v>0</v>
      </c>
      <c r="AR313" t="s">
        <v>71</v>
      </c>
      <c r="AS313" t="b">
        <v>0</v>
      </c>
      <c r="AT313" t="s">
        <v>60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C313">
        <v>8300320</v>
      </c>
      <c r="BD313" t="s">
        <v>60</v>
      </c>
    </row>
    <row r="314" spans="1:56" x14ac:dyDescent="0.25">
      <c r="A314" t="s">
        <v>379</v>
      </c>
      <c r="B314" t="s">
        <v>393</v>
      </c>
      <c r="C314">
        <v>8300320</v>
      </c>
      <c r="D314" t="s">
        <v>87</v>
      </c>
      <c r="E314" t="s">
        <v>87</v>
      </c>
      <c r="F314" t="s">
        <v>343</v>
      </c>
      <c r="G314">
        <v>2005</v>
      </c>
      <c r="H314" t="str">
        <f t="shared" si="22"/>
        <v>06052</v>
      </c>
      <c r="I314" t="s">
        <v>60</v>
      </c>
      <c r="J314" s="1">
        <v>19146</v>
      </c>
      <c r="K314" t="s">
        <v>61</v>
      </c>
      <c r="L314">
        <v>25</v>
      </c>
      <c r="M314" t="str">
        <f t="shared" si="21"/>
        <v>0</v>
      </c>
      <c r="N314" t="str">
        <f t="shared" si="19"/>
        <v>0</v>
      </c>
      <c r="O314">
        <v>25</v>
      </c>
      <c r="P314" t="s">
        <v>86</v>
      </c>
      <c r="Q314" t="s">
        <v>77</v>
      </c>
      <c r="R314" t="s">
        <v>77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300</v>
      </c>
      <c r="AB314">
        <v>235</v>
      </c>
      <c r="AC314" t="s">
        <v>67</v>
      </c>
      <c r="AD314" t="b">
        <v>0</v>
      </c>
      <c r="AE314" t="b">
        <v>0</v>
      </c>
      <c r="AF314" t="s">
        <v>68</v>
      </c>
      <c r="AG314" t="s">
        <v>60</v>
      </c>
      <c r="AH314" t="s">
        <v>60</v>
      </c>
      <c r="AI314" t="b">
        <v>1</v>
      </c>
      <c r="AJ314" t="s">
        <v>60</v>
      </c>
      <c r="AK314" t="s">
        <v>60</v>
      </c>
      <c r="AL314" t="s">
        <v>60</v>
      </c>
      <c r="AM314" t="s">
        <v>60</v>
      </c>
      <c r="AN314" t="s">
        <v>116</v>
      </c>
      <c r="AO314" t="s">
        <v>108</v>
      </c>
      <c r="AP314" t="b">
        <v>0</v>
      </c>
      <c r="AQ314" t="b">
        <v>0</v>
      </c>
      <c r="AR314" t="s">
        <v>71</v>
      </c>
      <c r="AS314" t="b">
        <v>0</v>
      </c>
      <c r="AT314" t="s">
        <v>60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C314">
        <v>8300320</v>
      </c>
      <c r="BD314" t="s">
        <v>60</v>
      </c>
    </row>
    <row r="315" spans="1:56" x14ac:dyDescent="0.25">
      <c r="A315" t="s">
        <v>379</v>
      </c>
      <c r="B315" t="s">
        <v>393</v>
      </c>
      <c r="C315">
        <v>8300320</v>
      </c>
      <c r="D315" t="s">
        <v>58</v>
      </c>
      <c r="E315" t="s">
        <v>58</v>
      </c>
      <c r="F315" t="s">
        <v>343</v>
      </c>
      <c r="G315">
        <v>2008</v>
      </c>
      <c r="H315" t="str">
        <f t="shared" si="22"/>
        <v>06052</v>
      </c>
      <c r="I315" t="s">
        <v>60</v>
      </c>
      <c r="J315" s="1">
        <v>19146</v>
      </c>
      <c r="K315" t="s">
        <v>61</v>
      </c>
      <c r="L315">
        <v>28</v>
      </c>
      <c r="M315" t="str">
        <f t="shared" si="21"/>
        <v>0</v>
      </c>
      <c r="N315" t="str">
        <f t="shared" si="19"/>
        <v>0</v>
      </c>
      <c r="O315">
        <v>28</v>
      </c>
      <c r="P315" t="s">
        <v>86</v>
      </c>
      <c r="Q315" t="s">
        <v>77</v>
      </c>
      <c r="R315" t="s">
        <v>77</v>
      </c>
      <c r="S315" t="s">
        <v>64</v>
      </c>
      <c r="T315" t="s">
        <v>65</v>
      </c>
      <c r="U315" t="s">
        <v>66</v>
      </c>
      <c r="V315" t="s">
        <v>66</v>
      </c>
      <c r="W315" t="s">
        <v>392</v>
      </c>
      <c r="X315" t="b">
        <v>1</v>
      </c>
      <c r="Y315" t="b">
        <v>1</v>
      </c>
      <c r="Z315" t="b">
        <v>1</v>
      </c>
      <c r="AA315">
        <v>300</v>
      </c>
      <c r="AB315">
        <v>230</v>
      </c>
      <c r="AC315" t="s">
        <v>67</v>
      </c>
      <c r="AD315" t="b">
        <v>0</v>
      </c>
      <c r="AE315" t="b">
        <v>0</v>
      </c>
      <c r="AF315" t="s">
        <v>68</v>
      </c>
      <c r="AG315" t="s">
        <v>60</v>
      </c>
      <c r="AH315" t="s">
        <v>60</v>
      </c>
      <c r="AI315" t="b">
        <v>1</v>
      </c>
      <c r="AJ315" t="s">
        <v>60</v>
      </c>
      <c r="AK315" t="s">
        <v>60</v>
      </c>
      <c r="AL315" t="s">
        <v>60</v>
      </c>
      <c r="AM315" t="s">
        <v>60</v>
      </c>
      <c r="AN315" t="s">
        <v>116</v>
      </c>
      <c r="AO315" t="s">
        <v>108</v>
      </c>
      <c r="AP315" t="b">
        <v>0</v>
      </c>
      <c r="AQ315" t="b">
        <v>0</v>
      </c>
      <c r="AR315" t="s">
        <v>71</v>
      </c>
      <c r="AS315" t="b">
        <v>0</v>
      </c>
      <c r="AT315" t="s">
        <v>60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C315">
        <v>8300320</v>
      </c>
      <c r="BD315" t="s">
        <v>60</v>
      </c>
    </row>
    <row r="316" spans="1:56" x14ac:dyDescent="0.25">
      <c r="A316" t="s">
        <v>379</v>
      </c>
      <c r="B316" t="s">
        <v>393</v>
      </c>
      <c r="C316">
        <v>8300320</v>
      </c>
      <c r="D316" t="s">
        <v>91</v>
      </c>
      <c r="E316" t="s">
        <v>91</v>
      </c>
      <c r="F316" t="s">
        <v>343</v>
      </c>
      <c r="G316">
        <v>2009</v>
      </c>
      <c r="H316" t="str">
        <f t="shared" si="22"/>
        <v>06052</v>
      </c>
      <c r="I316" t="s">
        <v>60</v>
      </c>
      <c r="J316" s="1">
        <v>19146</v>
      </c>
      <c r="K316" t="s">
        <v>61</v>
      </c>
      <c r="L316">
        <v>25</v>
      </c>
      <c r="M316" t="str">
        <f t="shared" si="21"/>
        <v>0</v>
      </c>
      <c r="N316" t="str">
        <f t="shared" si="19"/>
        <v>0</v>
      </c>
      <c r="O316">
        <v>25</v>
      </c>
      <c r="P316" t="s">
        <v>86</v>
      </c>
      <c r="Q316" t="s">
        <v>77</v>
      </c>
      <c r="R316" t="s">
        <v>77</v>
      </c>
      <c r="S316" t="s">
        <v>64</v>
      </c>
      <c r="T316" t="s">
        <v>65</v>
      </c>
      <c r="U316" t="s">
        <v>66</v>
      </c>
      <c r="V316" t="s">
        <v>66</v>
      </c>
      <c r="W316" t="s">
        <v>392</v>
      </c>
      <c r="X316" t="b">
        <v>1</v>
      </c>
      <c r="Y316" t="b">
        <v>1</v>
      </c>
      <c r="Z316" t="b">
        <v>1</v>
      </c>
      <c r="AA316">
        <v>300</v>
      </c>
      <c r="AB316">
        <v>230</v>
      </c>
      <c r="AC316" t="s">
        <v>67</v>
      </c>
      <c r="AD316" t="b">
        <v>0</v>
      </c>
      <c r="AE316" t="b">
        <v>0</v>
      </c>
      <c r="AF316" t="s">
        <v>68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116</v>
      </c>
      <c r="AO316" t="s">
        <v>108</v>
      </c>
      <c r="AP316" t="b">
        <v>0</v>
      </c>
      <c r="AQ316" t="b">
        <v>0</v>
      </c>
      <c r="AR316" t="s">
        <v>71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C316">
        <v>8300320</v>
      </c>
      <c r="BD316" t="s">
        <v>60</v>
      </c>
    </row>
    <row r="317" spans="1:56" x14ac:dyDescent="0.25">
      <c r="A317" t="s">
        <v>379</v>
      </c>
      <c r="B317" t="s">
        <v>394</v>
      </c>
      <c r="C317">
        <v>9001110</v>
      </c>
      <c r="D317" t="s">
        <v>87</v>
      </c>
      <c r="E317" t="s">
        <v>87</v>
      </c>
      <c r="G317">
        <v>1003</v>
      </c>
      <c r="H317" t="str">
        <f>"06055"</f>
        <v>06055</v>
      </c>
      <c r="I317" t="s">
        <v>60</v>
      </c>
      <c r="J317" s="1">
        <v>20241</v>
      </c>
      <c r="K317" t="s">
        <v>61</v>
      </c>
      <c r="L317">
        <v>28</v>
      </c>
      <c r="M317" t="str">
        <f t="shared" si="21"/>
        <v>0</v>
      </c>
      <c r="N317" t="str">
        <f t="shared" ref="N317:N351" si="23">"0"</f>
        <v>0</v>
      </c>
      <c r="O317">
        <v>28</v>
      </c>
      <c r="P317" t="s">
        <v>62</v>
      </c>
      <c r="Q317" t="s">
        <v>63</v>
      </c>
      <c r="R317" t="s">
        <v>63</v>
      </c>
      <c r="S317" t="s">
        <v>64</v>
      </c>
      <c r="T317" t="s">
        <v>65</v>
      </c>
      <c r="U317" t="s">
        <v>66</v>
      </c>
      <c r="V317" t="s">
        <v>66</v>
      </c>
      <c r="X317" t="b">
        <v>1</v>
      </c>
      <c r="Y317" t="b">
        <v>1</v>
      </c>
      <c r="Z317" t="b">
        <v>1</v>
      </c>
      <c r="AA317">
        <v>300</v>
      </c>
      <c r="AB317">
        <v>235</v>
      </c>
      <c r="AC317" t="s">
        <v>67</v>
      </c>
      <c r="AD317" t="b">
        <v>0</v>
      </c>
      <c r="AE317" t="b">
        <v>0</v>
      </c>
      <c r="AF317" t="s">
        <v>68</v>
      </c>
      <c r="AG317" t="s">
        <v>60</v>
      </c>
      <c r="AH317" t="s">
        <v>60</v>
      </c>
      <c r="AI317" t="b">
        <v>1</v>
      </c>
      <c r="AJ317" t="s">
        <v>60</v>
      </c>
      <c r="AK317" t="s">
        <v>60</v>
      </c>
      <c r="AL317" t="s">
        <v>60</v>
      </c>
      <c r="AM317" t="s">
        <v>60</v>
      </c>
      <c r="AN317" t="s">
        <v>69</v>
      </c>
      <c r="AO317" t="s">
        <v>108</v>
      </c>
      <c r="AP317" t="b">
        <v>0</v>
      </c>
      <c r="AQ317" t="b">
        <v>0</v>
      </c>
      <c r="AR317" t="s">
        <v>71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C317">
        <v>8771100</v>
      </c>
      <c r="BD317" t="s">
        <v>60</v>
      </c>
    </row>
    <row r="318" spans="1:56" x14ac:dyDescent="0.25">
      <c r="A318" t="s">
        <v>395</v>
      </c>
      <c r="B318" t="s">
        <v>396</v>
      </c>
      <c r="C318">
        <v>2109420</v>
      </c>
      <c r="D318" t="s">
        <v>74</v>
      </c>
      <c r="E318" t="s">
        <v>74</v>
      </c>
      <c r="F318" t="s">
        <v>397</v>
      </c>
      <c r="G318">
        <v>1001</v>
      </c>
      <c r="H318">
        <v>12002</v>
      </c>
      <c r="I318" t="s">
        <v>60</v>
      </c>
      <c r="J318" s="2">
        <v>43071</v>
      </c>
      <c r="K318" t="s">
        <v>61</v>
      </c>
      <c r="L318">
        <v>25</v>
      </c>
      <c r="M318" t="str">
        <f t="shared" si="21"/>
        <v>0</v>
      </c>
      <c r="N318" t="str">
        <f t="shared" si="23"/>
        <v>0</v>
      </c>
      <c r="O318">
        <v>25</v>
      </c>
      <c r="P318" t="s">
        <v>62</v>
      </c>
      <c r="Q318" t="s">
        <v>63</v>
      </c>
      <c r="R318" t="s">
        <v>63</v>
      </c>
      <c r="S318" t="s">
        <v>64</v>
      </c>
      <c r="T318" t="s">
        <v>65</v>
      </c>
      <c r="U318" t="s">
        <v>66</v>
      </c>
      <c r="V318" t="s">
        <v>66</v>
      </c>
      <c r="X318" t="b">
        <v>1</v>
      </c>
      <c r="Y318" t="b">
        <v>1</v>
      </c>
      <c r="Z318" t="b">
        <v>1</v>
      </c>
      <c r="AA318">
        <v>103</v>
      </c>
      <c r="AB318">
        <v>235</v>
      </c>
      <c r="AC318" t="s">
        <v>67</v>
      </c>
      <c r="AD318" t="b">
        <v>0</v>
      </c>
      <c r="AE318" t="b">
        <v>0</v>
      </c>
      <c r="AF318" t="s">
        <v>68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69</v>
      </c>
      <c r="AO318" t="s">
        <v>70</v>
      </c>
      <c r="AP318" t="b">
        <v>0</v>
      </c>
      <c r="AQ318" t="b">
        <v>0</v>
      </c>
      <c r="AR318" t="s">
        <v>71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D318" t="s">
        <v>60</v>
      </c>
    </row>
    <row r="319" spans="1:56" x14ac:dyDescent="0.25">
      <c r="A319" t="s">
        <v>395</v>
      </c>
      <c r="B319" t="s">
        <v>396</v>
      </c>
      <c r="C319">
        <v>2109420</v>
      </c>
      <c r="D319" t="s">
        <v>58</v>
      </c>
      <c r="E319" t="s">
        <v>58</v>
      </c>
      <c r="F319" t="s">
        <v>397</v>
      </c>
      <c r="G319">
        <v>1004</v>
      </c>
      <c r="H319">
        <v>12002</v>
      </c>
      <c r="I319" t="s">
        <v>60</v>
      </c>
      <c r="J319" s="2">
        <v>43071</v>
      </c>
      <c r="K319" t="s">
        <v>61</v>
      </c>
      <c r="L319">
        <v>25</v>
      </c>
      <c r="M319" t="str">
        <f t="shared" si="21"/>
        <v>0</v>
      </c>
      <c r="N319" t="str">
        <f t="shared" si="23"/>
        <v>0</v>
      </c>
      <c r="O319">
        <v>25</v>
      </c>
      <c r="P319" t="s">
        <v>62</v>
      </c>
      <c r="Q319" t="s">
        <v>63</v>
      </c>
      <c r="R319" t="s">
        <v>63</v>
      </c>
      <c r="S319" t="s">
        <v>64</v>
      </c>
      <c r="T319" t="s">
        <v>65</v>
      </c>
      <c r="U319" t="s">
        <v>66</v>
      </c>
      <c r="V319" t="s">
        <v>66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67</v>
      </c>
      <c r="AD319" t="b">
        <v>0</v>
      </c>
      <c r="AE319" t="b">
        <v>0</v>
      </c>
      <c r="AF319" t="s">
        <v>68</v>
      </c>
      <c r="AG319" t="s">
        <v>60</v>
      </c>
      <c r="AH319" t="s">
        <v>60</v>
      </c>
      <c r="AI319" t="b">
        <v>1</v>
      </c>
      <c r="AJ319" t="s">
        <v>60</v>
      </c>
      <c r="AK319" t="s">
        <v>60</v>
      </c>
      <c r="AL319" t="s">
        <v>60</v>
      </c>
      <c r="AM319" t="s">
        <v>60</v>
      </c>
      <c r="AN319" t="s">
        <v>69</v>
      </c>
      <c r="AO319" t="s">
        <v>70</v>
      </c>
      <c r="AP319" t="b">
        <v>0</v>
      </c>
      <c r="AQ319" t="b">
        <v>0</v>
      </c>
      <c r="AR319" t="s">
        <v>71</v>
      </c>
      <c r="AS319" t="b">
        <v>0</v>
      </c>
      <c r="AT319" t="s">
        <v>60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D319" t="s">
        <v>60</v>
      </c>
    </row>
    <row r="320" spans="1:56" x14ac:dyDescent="0.25">
      <c r="A320" t="s">
        <v>395</v>
      </c>
      <c r="B320" t="s">
        <v>396</v>
      </c>
      <c r="C320">
        <v>2109420</v>
      </c>
      <c r="D320" t="s">
        <v>89</v>
      </c>
      <c r="E320" t="s">
        <v>89</v>
      </c>
      <c r="F320" t="s">
        <v>397</v>
      </c>
      <c r="G320">
        <v>1007</v>
      </c>
      <c r="H320">
        <v>12002</v>
      </c>
      <c r="I320" t="s">
        <v>60</v>
      </c>
      <c r="J320" s="2">
        <v>43071</v>
      </c>
      <c r="K320" t="s">
        <v>61</v>
      </c>
      <c r="L320">
        <v>25</v>
      </c>
      <c r="M320" t="str">
        <f t="shared" si="21"/>
        <v>0</v>
      </c>
      <c r="N320" t="str">
        <f t="shared" si="23"/>
        <v>0</v>
      </c>
      <c r="O320">
        <v>25</v>
      </c>
      <c r="P320" t="s">
        <v>62</v>
      </c>
      <c r="Q320" t="s">
        <v>63</v>
      </c>
      <c r="R320" t="s">
        <v>63</v>
      </c>
      <c r="S320" t="s">
        <v>64</v>
      </c>
      <c r="T320" t="s">
        <v>65</v>
      </c>
      <c r="U320" t="s">
        <v>66</v>
      </c>
      <c r="V320" t="s">
        <v>66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67</v>
      </c>
      <c r="AD320" t="b">
        <v>0</v>
      </c>
      <c r="AE320" t="b">
        <v>0</v>
      </c>
      <c r="AF320" t="s">
        <v>68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69</v>
      </c>
      <c r="AO320" t="s">
        <v>70</v>
      </c>
      <c r="AP320" t="b">
        <v>0</v>
      </c>
      <c r="AQ320" t="b">
        <v>0</v>
      </c>
      <c r="AR320" t="s">
        <v>71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D320" t="s">
        <v>60</v>
      </c>
    </row>
    <row r="321" spans="1:56" x14ac:dyDescent="0.25">
      <c r="A321" t="s">
        <v>395</v>
      </c>
      <c r="B321" t="s">
        <v>398</v>
      </c>
      <c r="C321">
        <v>2109420</v>
      </c>
      <c r="D321" t="s">
        <v>91</v>
      </c>
      <c r="E321" t="s">
        <v>91</v>
      </c>
      <c r="F321" t="s">
        <v>397</v>
      </c>
      <c r="G321" t="s">
        <v>362</v>
      </c>
      <c r="H321">
        <v>12002</v>
      </c>
      <c r="I321" t="s">
        <v>60</v>
      </c>
      <c r="J321" s="2">
        <v>43071</v>
      </c>
      <c r="K321" t="s">
        <v>61</v>
      </c>
      <c r="L321">
        <v>25</v>
      </c>
      <c r="M321" t="str">
        <f t="shared" ref="M321:M339" si="24">"0"</f>
        <v>0</v>
      </c>
      <c r="N321" t="str">
        <f t="shared" si="23"/>
        <v>0</v>
      </c>
      <c r="O321">
        <v>25</v>
      </c>
      <c r="P321" t="s">
        <v>62</v>
      </c>
      <c r="Q321" t="s">
        <v>63</v>
      </c>
      <c r="R321" t="s">
        <v>63</v>
      </c>
      <c r="S321" t="s">
        <v>64</v>
      </c>
      <c r="T321" t="s">
        <v>65</v>
      </c>
      <c r="U321" t="s">
        <v>66</v>
      </c>
      <c r="V321" t="s">
        <v>66</v>
      </c>
      <c r="X321" t="b">
        <v>0</v>
      </c>
      <c r="Y321" t="b">
        <v>0</v>
      </c>
      <c r="Z321" t="b">
        <v>0</v>
      </c>
      <c r="AA321">
        <v>103</v>
      </c>
      <c r="AB321">
        <v>230</v>
      </c>
      <c r="AC321" t="s">
        <v>67</v>
      </c>
      <c r="AD321" t="b">
        <v>0</v>
      </c>
      <c r="AE321" t="b">
        <v>0</v>
      </c>
      <c r="AF321" t="s">
        <v>68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69</v>
      </c>
      <c r="AO321" t="s">
        <v>70</v>
      </c>
      <c r="AP321" t="b">
        <v>0</v>
      </c>
      <c r="AQ321" t="b">
        <v>0</v>
      </c>
      <c r="AR321" t="s">
        <v>71</v>
      </c>
      <c r="AS321" t="b">
        <v>0</v>
      </c>
      <c r="AT321" t="s">
        <v>60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D321" t="s">
        <v>60</v>
      </c>
    </row>
    <row r="322" spans="1:56" x14ac:dyDescent="0.25">
      <c r="A322" t="s">
        <v>395</v>
      </c>
      <c r="B322" t="s">
        <v>399</v>
      </c>
      <c r="C322">
        <v>2109310</v>
      </c>
      <c r="D322" t="s">
        <v>81</v>
      </c>
      <c r="E322" t="s">
        <v>81</v>
      </c>
      <c r="G322">
        <v>1008</v>
      </c>
      <c r="H322" t="str">
        <f>"09058"</f>
        <v>09058</v>
      </c>
      <c r="I322" t="s">
        <v>60</v>
      </c>
      <c r="J322" s="1">
        <v>21429</v>
      </c>
      <c r="K322" t="s">
        <v>61</v>
      </c>
      <c r="L322">
        <v>25</v>
      </c>
      <c r="M322" t="str">
        <f t="shared" si="24"/>
        <v>0</v>
      </c>
      <c r="N322" t="str">
        <f t="shared" si="23"/>
        <v>0</v>
      </c>
      <c r="O322">
        <v>25</v>
      </c>
      <c r="P322" t="s">
        <v>62</v>
      </c>
      <c r="Q322" t="s">
        <v>77</v>
      </c>
      <c r="R322" t="s">
        <v>77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103</v>
      </c>
      <c r="AB322">
        <v>235</v>
      </c>
      <c r="AC322" t="s">
        <v>67</v>
      </c>
      <c r="AD322" t="b">
        <v>0</v>
      </c>
      <c r="AE322" t="b">
        <v>0</v>
      </c>
      <c r="AF322" t="s">
        <v>68</v>
      </c>
      <c r="AG322" t="s">
        <v>60</v>
      </c>
      <c r="AH322" t="s">
        <v>60</v>
      </c>
      <c r="AI322" t="b">
        <v>1</v>
      </c>
      <c r="AJ322" t="s">
        <v>60</v>
      </c>
      <c r="AK322" t="s">
        <v>60</v>
      </c>
      <c r="AL322" t="s">
        <v>60</v>
      </c>
      <c r="AM322" t="s">
        <v>60</v>
      </c>
      <c r="AN322" t="s">
        <v>69</v>
      </c>
      <c r="AO322" t="s">
        <v>126</v>
      </c>
      <c r="AP322" t="b">
        <v>0</v>
      </c>
      <c r="AQ322" t="b">
        <v>0</v>
      </c>
      <c r="AR322" t="s">
        <v>71</v>
      </c>
      <c r="AS322" t="b">
        <v>0</v>
      </c>
      <c r="AT322" t="s">
        <v>60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D322" t="s">
        <v>60</v>
      </c>
    </row>
    <row r="323" spans="1:56" x14ac:dyDescent="0.25">
      <c r="A323" t="s">
        <v>395</v>
      </c>
      <c r="B323" t="s">
        <v>399</v>
      </c>
      <c r="C323">
        <v>2109310</v>
      </c>
      <c r="D323" t="s">
        <v>74</v>
      </c>
      <c r="E323" t="s">
        <v>74</v>
      </c>
      <c r="G323">
        <v>1014</v>
      </c>
      <c r="H323" t="str">
        <f>"09058"</f>
        <v>09058</v>
      </c>
      <c r="I323" t="s">
        <v>60</v>
      </c>
      <c r="J323" s="1">
        <v>21429</v>
      </c>
      <c r="K323" t="s">
        <v>61</v>
      </c>
      <c r="L323">
        <v>25</v>
      </c>
      <c r="M323" t="str">
        <f t="shared" si="24"/>
        <v>0</v>
      </c>
      <c r="N323" t="str">
        <f t="shared" si="23"/>
        <v>0</v>
      </c>
      <c r="O323">
        <v>25</v>
      </c>
      <c r="P323" t="s">
        <v>62</v>
      </c>
      <c r="Q323" t="s">
        <v>77</v>
      </c>
      <c r="R323" t="s">
        <v>77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103</v>
      </c>
      <c r="AB323">
        <v>235</v>
      </c>
      <c r="AC323" t="s">
        <v>67</v>
      </c>
      <c r="AD323" t="b">
        <v>0</v>
      </c>
      <c r="AE323" t="b">
        <v>0</v>
      </c>
      <c r="AF323" t="s">
        <v>68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69</v>
      </c>
      <c r="AO323" t="s">
        <v>126</v>
      </c>
      <c r="AP323" t="b">
        <v>0</v>
      </c>
      <c r="AQ323" t="b">
        <v>0</v>
      </c>
      <c r="AR323" t="s">
        <v>71</v>
      </c>
      <c r="AS323" t="b">
        <v>0</v>
      </c>
      <c r="AT323" t="s">
        <v>60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D323" t="s">
        <v>60</v>
      </c>
    </row>
    <row r="324" spans="1:56" x14ac:dyDescent="0.25">
      <c r="A324" t="s">
        <v>395</v>
      </c>
      <c r="B324" t="s">
        <v>399</v>
      </c>
      <c r="C324">
        <v>2109310</v>
      </c>
      <c r="D324" t="s">
        <v>81</v>
      </c>
      <c r="E324" t="s">
        <v>81</v>
      </c>
      <c r="F324" t="s">
        <v>100</v>
      </c>
      <c r="G324">
        <v>1016</v>
      </c>
      <c r="H324">
        <v>12005</v>
      </c>
      <c r="I324" t="s">
        <v>60</v>
      </c>
      <c r="J324" s="2">
        <v>43074</v>
      </c>
      <c r="K324" t="s">
        <v>61</v>
      </c>
      <c r="L324">
        <v>26</v>
      </c>
      <c r="M324" t="str">
        <f t="shared" si="24"/>
        <v>0</v>
      </c>
      <c r="N324" t="str">
        <f t="shared" si="23"/>
        <v>0</v>
      </c>
      <c r="O324">
        <v>26</v>
      </c>
      <c r="P324" t="s">
        <v>62</v>
      </c>
      <c r="Q324" t="s">
        <v>77</v>
      </c>
      <c r="R324" t="s">
        <v>77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103</v>
      </c>
      <c r="AB324">
        <v>235</v>
      </c>
      <c r="AC324" t="s">
        <v>67</v>
      </c>
      <c r="AD324" t="b">
        <v>0</v>
      </c>
      <c r="AE324" t="b">
        <v>0</v>
      </c>
      <c r="AF324" t="s">
        <v>68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69</v>
      </c>
      <c r="AO324" t="s">
        <v>70</v>
      </c>
      <c r="AP324" t="b">
        <v>0</v>
      </c>
      <c r="AQ324" t="b">
        <v>0</v>
      </c>
      <c r="AR324" t="s">
        <v>71</v>
      </c>
      <c r="AS324" t="b">
        <v>0</v>
      </c>
      <c r="AT324" t="s">
        <v>60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D324" t="s">
        <v>60</v>
      </c>
    </row>
    <row r="325" spans="1:56" x14ac:dyDescent="0.25">
      <c r="A325" t="s">
        <v>395</v>
      </c>
      <c r="B325" t="s">
        <v>400</v>
      </c>
      <c r="C325">
        <v>2109310</v>
      </c>
      <c r="D325" t="s">
        <v>74</v>
      </c>
      <c r="E325" t="s">
        <v>74</v>
      </c>
      <c r="F325" t="s">
        <v>75</v>
      </c>
      <c r="G325" t="s">
        <v>297</v>
      </c>
      <c r="H325" t="str">
        <f>"06059"</f>
        <v>06059</v>
      </c>
      <c r="I325" t="s">
        <v>60</v>
      </c>
      <c r="J325" s="1">
        <v>21702</v>
      </c>
      <c r="K325" t="s">
        <v>61</v>
      </c>
      <c r="L325">
        <v>15</v>
      </c>
      <c r="M325" t="str">
        <f t="shared" si="24"/>
        <v>0</v>
      </c>
      <c r="N325" t="str">
        <f t="shared" si="23"/>
        <v>0</v>
      </c>
      <c r="O325">
        <v>15</v>
      </c>
      <c r="P325" t="s">
        <v>62</v>
      </c>
      <c r="Q325" t="s">
        <v>77</v>
      </c>
      <c r="R325" t="s">
        <v>77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0</v>
      </c>
      <c r="Z325" t="b">
        <v>0</v>
      </c>
      <c r="AA325">
        <v>103</v>
      </c>
      <c r="AB325">
        <v>235</v>
      </c>
      <c r="AC325" t="s">
        <v>78</v>
      </c>
      <c r="AD325" t="b">
        <v>0</v>
      </c>
      <c r="AE325" t="b">
        <v>1</v>
      </c>
      <c r="AF325" t="s">
        <v>68</v>
      </c>
      <c r="AG325" t="s">
        <v>60</v>
      </c>
      <c r="AH325" t="s">
        <v>60</v>
      </c>
      <c r="AI325" t="b">
        <v>1</v>
      </c>
      <c r="AJ325" t="s">
        <v>79</v>
      </c>
      <c r="AK325" t="s">
        <v>60</v>
      </c>
      <c r="AL325" t="s">
        <v>60</v>
      </c>
      <c r="AM325" t="s">
        <v>60</v>
      </c>
      <c r="AN325" t="s">
        <v>69</v>
      </c>
      <c r="AO325" t="s">
        <v>70</v>
      </c>
      <c r="AP325" t="b">
        <v>0</v>
      </c>
      <c r="AQ325" t="b">
        <v>0</v>
      </c>
      <c r="AR325" t="s">
        <v>71</v>
      </c>
      <c r="AS325" t="b">
        <v>0</v>
      </c>
      <c r="AT325" t="s">
        <v>60</v>
      </c>
      <c r="AU325" t="s">
        <v>60</v>
      </c>
      <c r="AX325" t="s">
        <v>60</v>
      </c>
      <c r="AY325" t="s">
        <v>60</v>
      </c>
      <c r="BA325" t="b">
        <v>1</v>
      </c>
      <c r="BB325" t="s">
        <v>60</v>
      </c>
      <c r="BD325" t="s">
        <v>60</v>
      </c>
    </row>
    <row r="326" spans="1:56" x14ac:dyDescent="0.25">
      <c r="A326" t="s">
        <v>205</v>
      </c>
      <c r="B326" t="s">
        <v>401</v>
      </c>
      <c r="C326">
        <v>1304300</v>
      </c>
      <c r="D326" t="s">
        <v>131</v>
      </c>
      <c r="E326" t="s">
        <v>131</v>
      </c>
      <c r="F326" t="s">
        <v>210</v>
      </c>
      <c r="G326">
        <v>1002</v>
      </c>
      <c r="H326">
        <v>19002</v>
      </c>
      <c r="I326" t="s">
        <v>60</v>
      </c>
      <c r="J326" t="s">
        <v>211</v>
      </c>
      <c r="K326" t="s">
        <v>61</v>
      </c>
      <c r="L326">
        <v>20</v>
      </c>
      <c r="M326" t="str">
        <f t="shared" si="24"/>
        <v>0</v>
      </c>
      <c r="N326" t="str">
        <f t="shared" si="23"/>
        <v>0</v>
      </c>
      <c r="O326">
        <v>20</v>
      </c>
      <c r="P326" t="s">
        <v>62</v>
      </c>
      <c r="Q326" t="s">
        <v>77</v>
      </c>
      <c r="R326" t="s">
        <v>77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67</v>
      </c>
      <c r="AD326" t="b">
        <v>0</v>
      </c>
      <c r="AE326" t="b">
        <v>0</v>
      </c>
      <c r="AF326" t="s">
        <v>68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69</v>
      </c>
      <c r="AO326" t="s">
        <v>70</v>
      </c>
      <c r="AP326" t="b">
        <v>0</v>
      </c>
      <c r="AQ326" t="b">
        <v>0</v>
      </c>
      <c r="AR326" t="s">
        <v>71</v>
      </c>
      <c r="AS326" t="b">
        <v>0</v>
      </c>
      <c r="AT326" t="s">
        <v>60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D326" t="s">
        <v>60</v>
      </c>
    </row>
    <row r="327" spans="1:56" x14ac:dyDescent="0.25">
      <c r="A327" t="s">
        <v>205</v>
      </c>
      <c r="B327" t="s">
        <v>402</v>
      </c>
      <c r="C327">
        <v>1304300</v>
      </c>
      <c r="D327" t="s">
        <v>131</v>
      </c>
      <c r="E327" t="s">
        <v>131</v>
      </c>
      <c r="F327" t="s">
        <v>210</v>
      </c>
      <c r="G327">
        <v>2003</v>
      </c>
      <c r="H327">
        <v>19002</v>
      </c>
      <c r="I327" t="s">
        <v>60</v>
      </c>
      <c r="J327" t="s">
        <v>211</v>
      </c>
      <c r="K327" t="s">
        <v>61</v>
      </c>
      <c r="L327">
        <v>20</v>
      </c>
      <c r="M327" t="str">
        <f t="shared" si="24"/>
        <v>0</v>
      </c>
      <c r="N327" t="str">
        <f t="shared" si="23"/>
        <v>0</v>
      </c>
      <c r="O327">
        <v>20</v>
      </c>
      <c r="P327" t="s">
        <v>86</v>
      </c>
      <c r="Q327" t="s">
        <v>77</v>
      </c>
      <c r="R327" t="s">
        <v>77</v>
      </c>
      <c r="S327" t="s">
        <v>64</v>
      </c>
      <c r="T327" t="s">
        <v>65</v>
      </c>
      <c r="U327" t="s">
        <v>66</v>
      </c>
      <c r="V327" t="s">
        <v>66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67</v>
      </c>
      <c r="AD327" t="b">
        <v>0</v>
      </c>
      <c r="AE327" t="b">
        <v>0</v>
      </c>
      <c r="AF327" t="s">
        <v>68</v>
      </c>
      <c r="AG327" t="s">
        <v>60</v>
      </c>
      <c r="AH327" t="s">
        <v>60</v>
      </c>
      <c r="AI327" t="b">
        <v>1</v>
      </c>
      <c r="AJ327" t="s">
        <v>60</v>
      </c>
      <c r="AK327" t="s">
        <v>60</v>
      </c>
      <c r="AL327" t="s">
        <v>60</v>
      </c>
      <c r="AM327" t="s">
        <v>60</v>
      </c>
      <c r="AN327" t="s">
        <v>69</v>
      </c>
      <c r="AO327" t="s">
        <v>70</v>
      </c>
      <c r="AP327" t="b">
        <v>0</v>
      </c>
      <c r="AQ327" t="b">
        <v>0</v>
      </c>
      <c r="AR327" t="s">
        <v>71</v>
      </c>
      <c r="AS327" t="b">
        <v>0</v>
      </c>
      <c r="AT327" t="s">
        <v>60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D327" t="s">
        <v>60</v>
      </c>
    </row>
    <row r="328" spans="1:56" x14ac:dyDescent="0.25">
      <c r="A328" t="s">
        <v>121</v>
      </c>
      <c r="B328" t="s">
        <v>403</v>
      </c>
      <c r="C328">
        <v>2102370</v>
      </c>
      <c r="D328" t="s">
        <v>89</v>
      </c>
      <c r="E328" t="s">
        <v>89</v>
      </c>
      <c r="F328" t="s">
        <v>123</v>
      </c>
      <c r="G328" t="str">
        <f>"0002"</f>
        <v>0002</v>
      </c>
      <c r="H328" t="str">
        <f>"09008"</f>
        <v>09008</v>
      </c>
      <c r="I328" t="s">
        <v>60</v>
      </c>
      <c r="J328" s="2">
        <v>42986</v>
      </c>
      <c r="K328" t="s">
        <v>61</v>
      </c>
      <c r="L328">
        <v>25</v>
      </c>
      <c r="M328" t="str">
        <f t="shared" si="24"/>
        <v>0</v>
      </c>
      <c r="N328" t="str">
        <f t="shared" si="23"/>
        <v>0</v>
      </c>
      <c r="O328">
        <v>25</v>
      </c>
      <c r="P328" t="s">
        <v>86</v>
      </c>
      <c r="Q328" t="s">
        <v>63</v>
      </c>
      <c r="R328" t="s">
        <v>63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67</v>
      </c>
      <c r="AD328" t="b">
        <v>0</v>
      </c>
      <c r="AE328" t="b">
        <v>0</v>
      </c>
      <c r="AF328" t="s">
        <v>68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69</v>
      </c>
      <c r="AO328" t="s">
        <v>70</v>
      </c>
      <c r="AP328" t="b">
        <v>0</v>
      </c>
      <c r="AQ328" t="b">
        <v>0</v>
      </c>
      <c r="AR328" t="s">
        <v>71</v>
      </c>
      <c r="AS328" t="b">
        <v>0</v>
      </c>
      <c r="AT328" t="s">
        <v>60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D328" t="s">
        <v>60</v>
      </c>
    </row>
    <row r="329" spans="1:56" x14ac:dyDescent="0.25">
      <c r="A329" t="s">
        <v>167</v>
      </c>
      <c r="B329" t="s">
        <v>404</v>
      </c>
      <c r="C329">
        <v>1001380</v>
      </c>
      <c r="D329" t="s">
        <v>91</v>
      </c>
      <c r="E329" t="s">
        <v>91</v>
      </c>
      <c r="F329" t="s">
        <v>405</v>
      </c>
      <c r="G329">
        <v>1005</v>
      </c>
      <c r="H329" t="str">
        <f>"03008"</f>
        <v>03008</v>
      </c>
      <c r="I329" t="s">
        <v>60</v>
      </c>
      <c r="J329" s="2">
        <v>42802</v>
      </c>
      <c r="K329" t="s">
        <v>61</v>
      </c>
      <c r="L329">
        <v>25</v>
      </c>
      <c r="M329" t="str">
        <f t="shared" si="24"/>
        <v>0</v>
      </c>
      <c r="N329" t="str">
        <f t="shared" si="23"/>
        <v>0</v>
      </c>
      <c r="O329">
        <v>25</v>
      </c>
      <c r="P329" t="s">
        <v>62</v>
      </c>
      <c r="Q329" t="s">
        <v>63</v>
      </c>
      <c r="R329" t="s">
        <v>63</v>
      </c>
      <c r="S329" t="s">
        <v>64</v>
      </c>
      <c r="T329" t="s">
        <v>65</v>
      </c>
      <c r="U329" t="s">
        <v>66</v>
      </c>
      <c r="V329" t="s">
        <v>66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67</v>
      </c>
      <c r="AD329" t="b">
        <v>0</v>
      </c>
      <c r="AE329" t="b">
        <v>0</v>
      </c>
      <c r="AF329" t="s">
        <v>68</v>
      </c>
      <c r="AG329" t="s">
        <v>60</v>
      </c>
      <c r="AH329" t="s">
        <v>60</v>
      </c>
      <c r="AI329" t="b">
        <v>1</v>
      </c>
      <c r="AJ329" t="s">
        <v>156</v>
      </c>
      <c r="AK329" t="s">
        <v>60</v>
      </c>
      <c r="AL329" t="s">
        <v>60</v>
      </c>
      <c r="AM329" t="s">
        <v>60</v>
      </c>
      <c r="AN329" t="s">
        <v>69</v>
      </c>
      <c r="AO329" t="s">
        <v>70</v>
      </c>
      <c r="AP329" t="b">
        <v>0</v>
      </c>
      <c r="AQ329" t="b">
        <v>0</v>
      </c>
      <c r="AR329" t="s">
        <v>71</v>
      </c>
      <c r="AS329" t="b">
        <v>0</v>
      </c>
      <c r="AT329" t="s">
        <v>60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167</v>
      </c>
      <c r="B330" t="s">
        <v>404</v>
      </c>
      <c r="C330">
        <v>1001380</v>
      </c>
      <c r="D330" t="s">
        <v>58</v>
      </c>
      <c r="E330" t="s">
        <v>58</v>
      </c>
      <c r="F330" t="s">
        <v>405</v>
      </c>
      <c r="G330">
        <v>1008</v>
      </c>
      <c r="H330" t="str">
        <f>"03008"</f>
        <v>03008</v>
      </c>
      <c r="I330" t="s">
        <v>60</v>
      </c>
      <c r="J330" s="2">
        <v>42802</v>
      </c>
      <c r="K330" t="s">
        <v>61</v>
      </c>
      <c r="L330">
        <v>25</v>
      </c>
      <c r="M330" t="str">
        <f t="shared" si="24"/>
        <v>0</v>
      </c>
      <c r="N330" t="str">
        <f t="shared" si="23"/>
        <v>0</v>
      </c>
      <c r="O330">
        <v>25</v>
      </c>
      <c r="P330" t="s">
        <v>62</v>
      </c>
      <c r="Q330" t="s">
        <v>63</v>
      </c>
      <c r="R330" t="s">
        <v>63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67</v>
      </c>
      <c r="AD330" t="b">
        <v>0</v>
      </c>
      <c r="AE330" t="b">
        <v>0</v>
      </c>
      <c r="AF330" t="s">
        <v>68</v>
      </c>
      <c r="AG330" t="s">
        <v>60</v>
      </c>
      <c r="AH330" t="s">
        <v>60</v>
      </c>
      <c r="AI330" t="b">
        <v>1</v>
      </c>
      <c r="AJ330" t="s">
        <v>156</v>
      </c>
      <c r="AK330" t="s">
        <v>60</v>
      </c>
      <c r="AL330" t="s">
        <v>60</v>
      </c>
      <c r="AM330" t="s">
        <v>60</v>
      </c>
      <c r="AN330" t="s">
        <v>69</v>
      </c>
      <c r="AO330" t="s">
        <v>70</v>
      </c>
      <c r="AP330" t="b">
        <v>0</v>
      </c>
      <c r="AQ330" t="b">
        <v>0</v>
      </c>
      <c r="AR330" t="s">
        <v>71</v>
      </c>
      <c r="AS330" t="b">
        <v>0</v>
      </c>
      <c r="AT330" t="s">
        <v>60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D330" t="s">
        <v>60</v>
      </c>
    </row>
    <row r="331" spans="1:56" x14ac:dyDescent="0.25">
      <c r="A331" t="s">
        <v>167</v>
      </c>
      <c r="B331" t="s">
        <v>406</v>
      </c>
      <c r="C331">
        <v>1001380</v>
      </c>
      <c r="D331" t="s">
        <v>91</v>
      </c>
      <c r="E331" t="s">
        <v>91</v>
      </c>
      <c r="F331" t="s">
        <v>169</v>
      </c>
      <c r="G331" t="s">
        <v>103</v>
      </c>
      <c r="H331" t="str">
        <f>"09003"</f>
        <v>09003</v>
      </c>
      <c r="I331" t="s">
        <v>60</v>
      </c>
      <c r="J331" s="2">
        <v>42981</v>
      </c>
      <c r="K331" t="s">
        <v>61</v>
      </c>
      <c r="L331">
        <v>25</v>
      </c>
      <c r="M331" t="str">
        <f t="shared" si="24"/>
        <v>0</v>
      </c>
      <c r="N331" t="str">
        <f t="shared" si="23"/>
        <v>0</v>
      </c>
      <c r="O331">
        <v>25</v>
      </c>
      <c r="P331" t="s">
        <v>62</v>
      </c>
      <c r="Q331" t="s">
        <v>63</v>
      </c>
      <c r="R331" t="s">
        <v>63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67</v>
      </c>
      <c r="AD331" t="b">
        <v>0</v>
      </c>
      <c r="AE331" t="b">
        <v>0</v>
      </c>
      <c r="AF331" t="s">
        <v>68</v>
      </c>
      <c r="AG331" t="s">
        <v>60</v>
      </c>
      <c r="AH331" t="s">
        <v>60</v>
      </c>
      <c r="AI331" t="b">
        <v>1</v>
      </c>
      <c r="AJ331" t="s">
        <v>156</v>
      </c>
      <c r="AK331" t="s">
        <v>60</v>
      </c>
      <c r="AL331" t="s">
        <v>60</v>
      </c>
      <c r="AM331" t="s">
        <v>60</v>
      </c>
      <c r="AN331" t="s">
        <v>69</v>
      </c>
      <c r="AO331" t="s">
        <v>70</v>
      </c>
      <c r="AP331" t="b">
        <v>0</v>
      </c>
      <c r="AQ331" t="b">
        <v>0</v>
      </c>
      <c r="AR331" t="s">
        <v>71</v>
      </c>
      <c r="AS331" t="b">
        <v>0</v>
      </c>
      <c r="AT331" t="s">
        <v>72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167</v>
      </c>
      <c r="B332" t="s">
        <v>188</v>
      </c>
      <c r="C332">
        <v>1001405</v>
      </c>
      <c r="D332" t="s">
        <v>58</v>
      </c>
      <c r="E332" t="s">
        <v>58</v>
      </c>
      <c r="F332" t="s">
        <v>114</v>
      </c>
      <c r="G332">
        <v>1002</v>
      </c>
      <c r="H332" t="str">
        <f>"03006"</f>
        <v>03006</v>
      </c>
      <c r="I332" t="s">
        <v>60</v>
      </c>
      <c r="J332" s="2">
        <v>42800</v>
      </c>
      <c r="K332" t="s">
        <v>61</v>
      </c>
      <c r="L332">
        <v>25</v>
      </c>
      <c r="M332" t="str">
        <f t="shared" si="24"/>
        <v>0</v>
      </c>
      <c r="N332" t="str">
        <f t="shared" si="23"/>
        <v>0</v>
      </c>
      <c r="O332">
        <v>25</v>
      </c>
      <c r="P332" t="s">
        <v>62</v>
      </c>
      <c r="Q332" t="s">
        <v>77</v>
      </c>
      <c r="R332" t="s">
        <v>77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67</v>
      </c>
      <c r="AD332" t="b">
        <v>0</v>
      </c>
      <c r="AE332" t="b">
        <v>0</v>
      </c>
      <c r="AF332" t="s">
        <v>68</v>
      </c>
      <c r="AG332" t="s">
        <v>60</v>
      </c>
      <c r="AH332" t="s">
        <v>60</v>
      </c>
      <c r="AI332" t="b">
        <v>1</v>
      </c>
      <c r="AJ332" t="s">
        <v>60</v>
      </c>
      <c r="AK332" t="s">
        <v>60</v>
      </c>
      <c r="AL332" t="s">
        <v>60</v>
      </c>
      <c r="AM332" t="s">
        <v>60</v>
      </c>
      <c r="AN332" t="s">
        <v>69</v>
      </c>
      <c r="AO332" t="s">
        <v>70</v>
      </c>
      <c r="AP332" t="b">
        <v>0</v>
      </c>
      <c r="AQ332" t="b">
        <v>0</v>
      </c>
      <c r="AR332" t="s">
        <v>71</v>
      </c>
      <c r="AS332" t="b">
        <v>0</v>
      </c>
      <c r="AT332" t="s">
        <v>72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167</v>
      </c>
      <c r="B333" t="s">
        <v>188</v>
      </c>
      <c r="C333">
        <v>1001405</v>
      </c>
      <c r="D333" t="s">
        <v>58</v>
      </c>
      <c r="E333" t="s">
        <v>58</v>
      </c>
      <c r="F333" t="s">
        <v>192</v>
      </c>
      <c r="G333">
        <v>1004</v>
      </c>
      <c r="H333" t="str">
        <f>"03011"</f>
        <v>03011</v>
      </c>
      <c r="I333" t="s">
        <v>60</v>
      </c>
      <c r="J333" s="2">
        <v>42805</v>
      </c>
      <c r="K333" t="s">
        <v>61</v>
      </c>
      <c r="L333">
        <v>25</v>
      </c>
      <c r="M333" t="str">
        <f t="shared" si="24"/>
        <v>0</v>
      </c>
      <c r="N333" t="str">
        <f t="shared" si="23"/>
        <v>0</v>
      </c>
      <c r="O333">
        <v>25</v>
      </c>
      <c r="P333" t="s">
        <v>62</v>
      </c>
      <c r="Q333" t="s">
        <v>77</v>
      </c>
      <c r="R333" t="s">
        <v>77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67</v>
      </c>
      <c r="AD333" t="b">
        <v>0</v>
      </c>
      <c r="AE333" t="b">
        <v>0</v>
      </c>
      <c r="AF333" t="s">
        <v>68</v>
      </c>
      <c r="AG333" t="s">
        <v>60</v>
      </c>
      <c r="AH333" t="s">
        <v>60</v>
      </c>
      <c r="AI333" t="b">
        <v>1</v>
      </c>
      <c r="AJ333" t="s">
        <v>60</v>
      </c>
      <c r="AK333" t="s">
        <v>60</v>
      </c>
      <c r="AL333" t="s">
        <v>60</v>
      </c>
      <c r="AM333" t="s">
        <v>60</v>
      </c>
      <c r="AN333" t="s">
        <v>69</v>
      </c>
      <c r="AO333" t="s">
        <v>70</v>
      </c>
      <c r="AP333" t="b">
        <v>0</v>
      </c>
      <c r="AQ333" t="b">
        <v>0</v>
      </c>
      <c r="AR333" t="s">
        <v>71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167</v>
      </c>
      <c r="B334" t="s">
        <v>188</v>
      </c>
      <c r="C334">
        <v>1001405</v>
      </c>
      <c r="D334" t="s">
        <v>81</v>
      </c>
      <c r="E334" t="s">
        <v>81</v>
      </c>
      <c r="F334" t="s">
        <v>192</v>
      </c>
      <c r="G334">
        <v>1008</v>
      </c>
      <c r="H334" t="str">
        <f>"03011"</f>
        <v>03011</v>
      </c>
      <c r="I334" t="s">
        <v>60</v>
      </c>
      <c r="J334" s="2">
        <v>42805</v>
      </c>
      <c r="K334" t="s">
        <v>61</v>
      </c>
      <c r="L334">
        <v>25</v>
      </c>
      <c r="M334" t="str">
        <f t="shared" si="24"/>
        <v>0</v>
      </c>
      <c r="N334" t="str">
        <f t="shared" si="23"/>
        <v>0</v>
      </c>
      <c r="O334">
        <v>25</v>
      </c>
      <c r="P334" t="s">
        <v>62</v>
      </c>
      <c r="Q334" t="s">
        <v>77</v>
      </c>
      <c r="R334" t="s">
        <v>77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103</v>
      </c>
      <c r="AB334">
        <v>235</v>
      </c>
      <c r="AC334" t="s">
        <v>67</v>
      </c>
      <c r="AD334" t="b">
        <v>0</v>
      </c>
      <c r="AE334" t="b">
        <v>0</v>
      </c>
      <c r="AF334" t="s">
        <v>68</v>
      </c>
      <c r="AG334" t="s">
        <v>60</v>
      </c>
      <c r="AH334" t="s">
        <v>60</v>
      </c>
      <c r="AI334" t="b">
        <v>1</v>
      </c>
      <c r="AJ334" t="s">
        <v>60</v>
      </c>
      <c r="AK334" t="s">
        <v>60</v>
      </c>
      <c r="AL334" t="s">
        <v>60</v>
      </c>
      <c r="AM334" t="s">
        <v>60</v>
      </c>
      <c r="AN334" t="s">
        <v>69</v>
      </c>
      <c r="AO334" t="s">
        <v>70</v>
      </c>
      <c r="AP334" t="b">
        <v>0</v>
      </c>
      <c r="AQ334" t="b">
        <v>0</v>
      </c>
      <c r="AR334" t="s">
        <v>71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D334" t="s">
        <v>60</v>
      </c>
    </row>
    <row r="335" spans="1:56" x14ac:dyDescent="0.25">
      <c r="A335" t="s">
        <v>379</v>
      </c>
      <c r="B335" t="s">
        <v>407</v>
      </c>
      <c r="C335">
        <v>9001120</v>
      </c>
      <c r="D335" t="s">
        <v>87</v>
      </c>
      <c r="E335" t="s">
        <v>87</v>
      </c>
      <c r="G335">
        <v>1002</v>
      </c>
      <c r="H335" t="str">
        <f>"06055"</f>
        <v>06055</v>
      </c>
      <c r="I335" t="s">
        <v>60</v>
      </c>
      <c r="J335" s="1">
        <v>20241</v>
      </c>
      <c r="K335" t="s">
        <v>61</v>
      </c>
      <c r="L335">
        <v>15</v>
      </c>
      <c r="M335" t="str">
        <f t="shared" si="24"/>
        <v>0</v>
      </c>
      <c r="N335" t="str">
        <f t="shared" si="23"/>
        <v>0</v>
      </c>
      <c r="O335">
        <v>15</v>
      </c>
      <c r="P335" t="s">
        <v>62</v>
      </c>
      <c r="Q335" t="s">
        <v>63</v>
      </c>
      <c r="R335" t="s">
        <v>63</v>
      </c>
      <c r="S335" t="s">
        <v>64</v>
      </c>
      <c r="T335" t="s">
        <v>65</v>
      </c>
      <c r="U335" t="s">
        <v>66</v>
      </c>
      <c r="V335" t="s">
        <v>66</v>
      </c>
      <c r="X335" t="b">
        <v>1</v>
      </c>
      <c r="Y335" t="b">
        <v>1</v>
      </c>
      <c r="Z335" t="b">
        <v>1</v>
      </c>
      <c r="AA335">
        <v>300</v>
      </c>
      <c r="AB335">
        <v>235</v>
      </c>
      <c r="AC335" t="s">
        <v>67</v>
      </c>
      <c r="AD335" t="b">
        <v>0</v>
      </c>
      <c r="AE335" t="b">
        <v>0</v>
      </c>
      <c r="AF335" t="s">
        <v>68</v>
      </c>
      <c r="AG335" t="s">
        <v>60</v>
      </c>
      <c r="AH335" t="s">
        <v>60</v>
      </c>
      <c r="AI335" t="b">
        <v>1</v>
      </c>
      <c r="AJ335" t="s">
        <v>60</v>
      </c>
      <c r="AK335" t="s">
        <v>60</v>
      </c>
      <c r="AL335" t="s">
        <v>60</v>
      </c>
      <c r="AM335" t="s">
        <v>60</v>
      </c>
      <c r="AN335" t="s">
        <v>69</v>
      </c>
      <c r="AO335" t="s">
        <v>108</v>
      </c>
      <c r="AP335" t="b">
        <v>0</v>
      </c>
      <c r="AQ335" t="b">
        <v>0</v>
      </c>
      <c r="AR335" t="s">
        <v>71</v>
      </c>
      <c r="AS335" t="b">
        <v>0</v>
      </c>
      <c r="AT335" t="s">
        <v>60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C335">
        <v>9001100</v>
      </c>
      <c r="BD335" t="s">
        <v>60</v>
      </c>
    </row>
    <row r="336" spans="1:56" x14ac:dyDescent="0.25">
      <c r="A336" t="s">
        <v>395</v>
      </c>
      <c r="B336" t="s">
        <v>408</v>
      </c>
      <c r="C336">
        <v>2109320</v>
      </c>
      <c r="D336" t="s">
        <v>74</v>
      </c>
      <c r="E336" t="s">
        <v>74</v>
      </c>
      <c r="G336">
        <v>1001</v>
      </c>
      <c r="H336">
        <v>12001</v>
      </c>
      <c r="I336" t="s">
        <v>60</v>
      </c>
      <c r="J336" s="2">
        <v>43070</v>
      </c>
      <c r="K336" t="s">
        <v>61</v>
      </c>
      <c r="L336">
        <v>25</v>
      </c>
      <c r="M336" t="str">
        <f t="shared" si="24"/>
        <v>0</v>
      </c>
      <c r="N336" t="str">
        <f t="shared" si="23"/>
        <v>0</v>
      </c>
      <c r="O336">
        <v>25</v>
      </c>
      <c r="P336" t="s">
        <v>62</v>
      </c>
      <c r="Q336" t="s">
        <v>63</v>
      </c>
      <c r="R336" t="s">
        <v>63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103</v>
      </c>
      <c r="AB336">
        <v>235</v>
      </c>
      <c r="AC336" t="s">
        <v>67</v>
      </c>
      <c r="AD336" t="b">
        <v>0</v>
      </c>
      <c r="AE336" t="b">
        <v>0</v>
      </c>
      <c r="AF336" t="s">
        <v>68</v>
      </c>
      <c r="AG336" t="s">
        <v>60</v>
      </c>
      <c r="AH336" t="s">
        <v>60</v>
      </c>
      <c r="AI336" t="b">
        <v>1</v>
      </c>
      <c r="AJ336" t="s">
        <v>156</v>
      </c>
      <c r="AK336" t="s">
        <v>60</v>
      </c>
      <c r="AL336" t="s">
        <v>60</v>
      </c>
      <c r="AM336" t="s">
        <v>60</v>
      </c>
      <c r="AN336" t="s">
        <v>69</v>
      </c>
      <c r="AO336" t="s">
        <v>126</v>
      </c>
      <c r="AP336" t="b">
        <v>0</v>
      </c>
      <c r="AQ336" t="b">
        <v>0</v>
      </c>
      <c r="AR336" t="s">
        <v>71</v>
      </c>
      <c r="AS336" t="b">
        <v>0</v>
      </c>
      <c r="AT336" t="s">
        <v>60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395</v>
      </c>
      <c r="B337" t="s">
        <v>408</v>
      </c>
      <c r="C337">
        <v>2109320</v>
      </c>
      <c r="D337" t="s">
        <v>81</v>
      </c>
      <c r="E337" t="s">
        <v>81</v>
      </c>
      <c r="F337" t="s">
        <v>397</v>
      </c>
      <c r="G337">
        <v>1003</v>
      </c>
      <c r="H337">
        <v>12002</v>
      </c>
      <c r="I337" t="s">
        <v>60</v>
      </c>
      <c r="J337" s="2">
        <v>43071</v>
      </c>
      <c r="K337" t="s">
        <v>61</v>
      </c>
      <c r="L337">
        <v>25</v>
      </c>
      <c r="M337" t="str">
        <f t="shared" si="24"/>
        <v>0</v>
      </c>
      <c r="N337" t="str">
        <f t="shared" si="23"/>
        <v>0</v>
      </c>
      <c r="O337">
        <v>25</v>
      </c>
      <c r="P337" t="s">
        <v>62</v>
      </c>
      <c r="Q337" t="s">
        <v>63</v>
      </c>
      <c r="R337" t="s">
        <v>63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103</v>
      </c>
      <c r="AB337">
        <v>235</v>
      </c>
      <c r="AC337" t="s">
        <v>67</v>
      </c>
      <c r="AD337" t="b">
        <v>0</v>
      </c>
      <c r="AE337" t="b">
        <v>0</v>
      </c>
      <c r="AF337" t="s">
        <v>68</v>
      </c>
      <c r="AG337" t="s">
        <v>60</v>
      </c>
      <c r="AH337" t="s">
        <v>60</v>
      </c>
      <c r="AI337" t="b">
        <v>1</v>
      </c>
      <c r="AJ337" t="s">
        <v>156</v>
      </c>
      <c r="AK337" t="s">
        <v>60</v>
      </c>
      <c r="AL337" t="s">
        <v>60</v>
      </c>
      <c r="AM337" t="s">
        <v>60</v>
      </c>
      <c r="AN337" t="s">
        <v>69</v>
      </c>
      <c r="AO337" t="s">
        <v>70</v>
      </c>
      <c r="AP337" t="b">
        <v>0</v>
      </c>
      <c r="AQ337" t="b">
        <v>0</v>
      </c>
      <c r="AR337" t="s">
        <v>71</v>
      </c>
      <c r="AS337" t="b">
        <v>0</v>
      </c>
      <c r="AT337" t="s">
        <v>60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395</v>
      </c>
      <c r="B338" t="s">
        <v>408</v>
      </c>
      <c r="C338">
        <v>2109320</v>
      </c>
      <c r="D338" t="s">
        <v>87</v>
      </c>
      <c r="E338" t="s">
        <v>87</v>
      </c>
      <c r="F338" t="s">
        <v>397</v>
      </c>
      <c r="G338">
        <v>1008</v>
      </c>
      <c r="H338">
        <v>12002</v>
      </c>
      <c r="I338" t="s">
        <v>60</v>
      </c>
      <c r="J338" s="2">
        <v>43071</v>
      </c>
      <c r="K338" t="s">
        <v>61</v>
      </c>
      <c r="L338">
        <v>25</v>
      </c>
      <c r="M338" t="str">
        <f t="shared" si="24"/>
        <v>0</v>
      </c>
      <c r="N338" t="str">
        <f t="shared" si="23"/>
        <v>0</v>
      </c>
      <c r="O338">
        <v>25</v>
      </c>
      <c r="P338" t="s">
        <v>62</v>
      </c>
      <c r="Q338" t="s">
        <v>63</v>
      </c>
      <c r="R338" t="s">
        <v>63</v>
      </c>
      <c r="S338" t="s">
        <v>64</v>
      </c>
      <c r="T338" t="s">
        <v>65</v>
      </c>
      <c r="U338" t="s">
        <v>66</v>
      </c>
      <c r="V338" t="s">
        <v>66</v>
      </c>
      <c r="X338" t="b">
        <v>1</v>
      </c>
      <c r="Y338" t="b">
        <v>1</v>
      </c>
      <c r="Z338" t="b">
        <v>1</v>
      </c>
      <c r="AA338">
        <v>103</v>
      </c>
      <c r="AB338">
        <v>235</v>
      </c>
      <c r="AC338" t="s">
        <v>67</v>
      </c>
      <c r="AD338" t="b">
        <v>0</v>
      </c>
      <c r="AE338" t="b">
        <v>0</v>
      </c>
      <c r="AF338" t="s">
        <v>68</v>
      </c>
      <c r="AG338" t="s">
        <v>60</v>
      </c>
      <c r="AH338" t="s">
        <v>60</v>
      </c>
      <c r="AI338" t="b">
        <v>1</v>
      </c>
      <c r="AJ338" t="s">
        <v>156</v>
      </c>
      <c r="AK338" t="s">
        <v>60</v>
      </c>
      <c r="AL338" t="s">
        <v>60</v>
      </c>
      <c r="AM338" t="s">
        <v>60</v>
      </c>
      <c r="AN338" t="s">
        <v>69</v>
      </c>
      <c r="AO338" t="s">
        <v>70</v>
      </c>
      <c r="AP338" t="b">
        <v>0</v>
      </c>
      <c r="AQ338" t="b">
        <v>0</v>
      </c>
      <c r="AR338" t="s">
        <v>71</v>
      </c>
      <c r="AS338" t="b">
        <v>0</v>
      </c>
      <c r="AT338" t="s">
        <v>60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D338" t="s">
        <v>60</v>
      </c>
    </row>
    <row r="339" spans="1:56" x14ac:dyDescent="0.25">
      <c r="A339" t="s">
        <v>395</v>
      </c>
      <c r="B339" t="s">
        <v>409</v>
      </c>
      <c r="C339">
        <v>2109320</v>
      </c>
      <c r="D339" t="s">
        <v>91</v>
      </c>
      <c r="E339" t="s">
        <v>91</v>
      </c>
      <c r="F339" t="s">
        <v>397</v>
      </c>
      <c r="G339" t="s">
        <v>279</v>
      </c>
      <c r="H339">
        <v>12002</v>
      </c>
      <c r="I339" t="s">
        <v>60</v>
      </c>
      <c r="J339" s="2">
        <v>43071</v>
      </c>
      <c r="K339" t="s">
        <v>61</v>
      </c>
      <c r="L339">
        <v>25</v>
      </c>
      <c r="M339" t="str">
        <f t="shared" si="24"/>
        <v>0</v>
      </c>
      <c r="N339" t="str">
        <f t="shared" si="23"/>
        <v>0</v>
      </c>
      <c r="O339">
        <v>25</v>
      </c>
      <c r="P339" t="s">
        <v>62</v>
      </c>
      <c r="Q339" t="s">
        <v>63</v>
      </c>
      <c r="R339" t="s">
        <v>63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67</v>
      </c>
      <c r="AD339" t="b">
        <v>0</v>
      </c>
      <c r="AE339" t="b">
        <v>0</v>
      </c>
      <c r="AF339" t="s">
        <v>68</v>
      </c>
      <c r="AG339" t="s">
        <v>60</v>
      </c>
      <c r="AH339" t="s">
        <v>60</v>
      </c>
      <c r="AI339" t="b">
        <v>1</v>
      </c>
      <c r="AJ339" t="s">
        <v>156</v>
      </c>
      <c r="AK339" t="s">
        <v>60</v>
      </c>
      <c r="AL339" t="s">
        <v>60</v>
      </c>
      <c r="AM339" t="s">
        <v>60</v>
      </c>
      <c r="AN339" t="s">
        <v>69</v>
      </c>
      <c r="AO339" t="s">
        <v>70</v>
      </c>
      <c r="AP339" t="b">
        <v>0</v>
      </c>
      <c r="AQ339" t="b">
        <v>0</v>
      </c>
      <c r="AR339" t="s">
        <v>71</v>
      </c>
      <c r="AS339" t="b">
        <v>0</v>
      </c>
      <c r="AT339" t="s">
        <v>60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D339" t="s">
        <v>60</v>
      </c>
    </row>
    <row r="340" spans="1:56" x14ac:dyDescent="0.25">
      <c r="A340" t="s">
        <v>205</v>
      </c>
      <c r="B340" t="s">
        <v>410</v>
      </c>
      <c r="C340">
        <v>1303320</v>
      </c>
      <c r="D340" t="s">
        <v>87</v>
      </c>
      <c r="E340" t="s">
        <v>87</v>
      </c>
      <c r="F340" t="s">
        <v>210</v>
      </c>
      <c r="G340" t="s">
        <v>228</v>
      </c>
      <c r="H340">
        <v>19002</v>
      </c>
      <c r="I340" t="s">
        <v>60</v>
      </c>
      <c r="J340" t="s">
        <v>211</v>
      </c>
      <c r="K340" t="s">
        <v>61</v>
      </c>
      <c r="L340">
        <v>20</v>
      </c>
      <c r="N340" t="str">
        <f t="shared" si="23"/>
        <v>0</v>
      </c>
      <c r="O340">
        <v>20</v>
      </c>
      <c r="P340" t="s">
        <v>86</v>
      </c>
      <c r="Q340" t="s">
        <v>77</v>
      </c>
      <c r="R340" t="s">
        <v>77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103</v>
      </c>
      <c r="AB340">
        <v>235</v>
      </c>
      <c r="AC340" t="s">
        <v>67</v>
      </c>
      <c r="AD340" t="b">
        <v>0</v>
      </c>
      <c r="AE340" t="b">
        <v>0</v>
      </c>
      <c r="AF340" t="s">
        <v>68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69</v>
      </c>
      <c r="AO340" t="s">
        <v>70</v>
      </c>
      <c r="AP340" t="b">
        <v>0</v>
      </c>
      <c r="AQ340" t="b">
        <v>0</v>
      </c>
      <c r="AR340" t="s">
        <v>71</v>
      </c>
      <c r="AS340" t="b">
        <v>0</v>
      </c>
      <c r="AT340" t="s">
        <v>60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D340" t="s">
        <v>60</v>
      </c>
    </row>
    <row r="341" spans="1:56" x14ac:dyDescent="0.25">
      <c r="A341" t="s">
        <v>205</v>
      </c>
      <c r="B341" t="s">
        <v>411</v>
      </c>
      <c r="C341">
        <v>1303320</v>
      </c>
      <c r="D341" t="s">
        <v>87</v>
      </c>
      <c r="E341" t="s">
        <v>87</v>
      </c>
      <c r="F341" t="s">
        <v>210</v>
      </c>
      <c r="G341" t="s">
        <v>223</v>
      </c>
      <c r="H341">
        <v>19002</v>
      </c>
      <c r="I341" t="s">
        <v>60</v>
      </c>
      <c r="J341" t="s">
        <v>211</v>
      </c>
      <c r="K341" t="s">
        <v>61</v>
      </c>
      <c r="L341">
        <v>20</v>
      </c>
      <c r="N341" t="str">
        <f t="shared" si="23"/>
        <v>0</v>
      </c>
      <c r="O341">
        <v>20</v>
      </c>
      <c r="P341" t="s">
        <v>83</v>
      </c>
      <c r="Q341" t="s">
        <v>77</v>
      </c>
      <c r="R341" t="s">
        <v>77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103</v>
      </c>
      <c r="AB341">
        <v>235</v>
      </c>
      <c r="AC341" t="s">
        <v>67</v>
      </c>
      <c r="AD341" t="b">
        <v>0</v>
      </c>
      <c r="AE341" t="b">
        <v>0</v>
      </c>
      <c r="AF341" t="s">
        <v>68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69</v>
      </c>
      <c r="AO341" t="s">
        <v>70</v>
      </c>
      <c r="AP341" t="b">
        <v>0</v>
      </c>
      <c r="AQ341" t="b">
        <v>0</v>
      </c>
      <c r="AR341" t="s">
        <v>71</v>
      </c>
      <c r="AS341" t="b">
        <v>0</v>
      </c>
      <c r="AT341" t="s">
        <v>60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D341" t="s">
        <v>60</v>
      </c>
    </row>
    <row r="342" spans="1:56" x14ac:dyDescent="0.25">
      <c r="A342" t="s">
        <v>205</v>
      </c>
      <c r="B342" t="s">
        <v>412</v>
      </c>
      <c r="C342">
        <v>1302450</v>
      </c>
      <c r="D342" t="s">
        <v>87</v>
      </c>
      <c r="E342" t="s">
        <v>87</v>
      </c>
      <c r="F342" t="s">
        <v>207</v>
      </c>
      <c r="G342" t="s">
        <v>245</v>
      </c>
      <c r="H342">
        <v>19001</v>
      </c>
      <c r="I342" t="s">
        <v>60</v>
      </c>
      <c r="J342" t="s">
        <v>208</v>
      </c>
      <c r="K342" t="s">
        <v>61</v>
      </c>
      <c r="L342">
        <v>15</v>
      </c>
      <c r="N342" t="str">
        <f t="shared" si="23"/>
        <v>0</v>
      </c>
      <c r="O342">
        <v>15</v>
      </c>
      <c r="P342" t="s">
        <v>62</v>
      </c>
      <c r="Q342" t="s">
        <v>63</v>
      </c>
      <c r="R342" t="s">
        <v>63</v>
      </c>
      <c r="S342" t="s">
        <v>64</v>
      </c>
      <c r="T342" t="s">
        <v>65</v>
      </c>
      <c r="U342" t="s">
        <v>66</v>
      </c>
      <c r="V342" t="s">
        <v>66</v>
      </c>
      <c r="X342" t="b">
        <v>1</v>
      </c>
      <c r="Y342" t="b">
        <v>1</v>
      </c>
      <c r="Z342" t="b">
        <v>1</v>
      </c>
      <c r="AA342">
        <v>103</v>
      </c>
      <c r="AB342">
        <v>235</v>
      </c>
      <c r="AC342" t="s">
        <v>67</v>
      </c>
      <c r="AD342" t="b">
        <v>0</v>
      </c>
      <c r="AE342" t="b">
        <v>0</v>
      </c>
      <c r="AF342" t="s">
        <v>68</v>
      </c>
      <c r="AG342" t="s">
        <v>60</v>
      </c>
      <c r="AH342" t="s">
        <v>60</v>
      </c>
      <c r="AI342" t="b">
        <v>1</v>
      </c>
      <c r="AJ342" t="s">
        <v>156</v>
      </c>
      <c r="AK342" t="s">
        <v>60</v>
      </c>
      <c r="AL342" t="s">
        <v>60</v>
      </c>
      <c r="AM342" t="s">
        <v>60</v>
      </c>
      <c r="AN342" t="s">
        <v>69</v>
      </c>
      <c r="AO342" t="s">
        <v>70</v>
      </c>
      <c r="AP342" t="b">
        <v>0</v>
      </c>
      <c r="AQ342" t="b">
        <v>0</v>
      </c>
      <c r="AR342" t="s">
        <v>71</v>
      </c>
      <c r="AS342" t="b">
        <v>0</v>
      </c>
      <c r="AT342" t="s">
        <v>60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D342" t="s">
        <v>60</v>
      </c>
    </row>
    <row r="343" spans="1:56" x14ac:dyDescent="0.25">
      <c r="A343" t="s">
        <v>205</v>
      </c>
      <c r="B343" t="s">
        <v>413</v>
      </c>
      <c r="C343" t="str">
        <f>"0101310"</f>
        <v>0101310</v>
      </c>
      <c r="D343" t="s">
        <v>87</v>
      </c>
      <c r="E343" t="s">
        <v>87</v>
      </c>
      <c r="F343" t="s">
        <v>216</v>
      </c>
      <c r="G343">
        <v>1006</v>
      </c>
      <c r="H343" t="str">
        <f>"07002"</f>
        <v>07002</v>
      </c>
      <c r="I343" t="s">
        <v>60</v>
      </c>
      <c r="J343" s="2">
        <v>42918</v>
      </c>
      <c r="K343" t="s">
        <v>61</v>
      </c>
      <c r="L343">
        <v>34</v>
      </c>
      <c r="M343" t="str">
        <f t="shared" ref="M343:M370" si="25">"0"</f>
        <v>0</v>
      </c>
      <c r="N343" t="str">
        <f t="shared" si="23"/>
        <v>0</v>
      </c>
      <c r="O343">
        <v>34</v>
      </c>
      <c r="P343" t="s">
        <v>62</v>
      </c>
      <c r="Q343" t="s">
        <v>77</v>
      </c>
      <c r="R343" t="s">
        <v>77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103</v>
      </c>
      <c r="AB343">
        <v>235</v>
      </c>
      <c r="AC343" t="s">
        <v>67</v>
      </c>
      <c r="AD343" t="b">
        <v>0</v>
      </c>
      <c r="AE343" t="b">
        <v>0</v>
      </c>
      <c r="AF343" t="s">
        <v>68</v>
      </c>
      <c r="AG343" t="s">
        <v>60</v>
      </c>
      <c r="AH343" t="s">
        <v>60</v>
      </c>
      <c r="AI343" t="b">
        <v>1</v>
      </c>
      <c r="AJ343" t="s">
        <v>60</v>
      </c>
      <c r="AK343" t="s">
        <v>60</v>
      </c>
      <c r="AL343" t="s">
        <v>60</v>
      </c>
      <c r="AM343" t="s">
        <v>60</v>
      </c>
      <c r="AN343" t="s">
        <v>69</v>
      </c>
      <c r="AO343" t="s">
        <v>70</v>
      </c>
      <c r="AP343" t="b">
        <v>0</v>
      </c>
      <c r="AQ343" t="b">
        <v>0</v>
      </c>
      <c r="AR343" t="s">
        <v>71</v>
      </c>
      <c r="AS343" t="b">
        <v>0</v>
      </c>
      <c r="AT343" t="s">
        <v>60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D343" t="s">
        <v>60</v>
      </c>
    </row>
    <row r="344" spans="1:56" x14ac:dyDescent="0.25">
      <c r="A344" t="s">
        <v>205</v>
      </c>
      <c r="B344" t="s">
        <v>414</v>
      </c>
      <c r="C344" t="str">
        <f>"0101340"</f>
        <v>0101340</v>
      </c>
      <c r="D344" t="s">
        <v>87</v>
      </c>
      <c r="E344" t="s">
        <v>87</v>
      </c>
      <c r="F344" t="s">
        <v>218</v>
      </c>
      <c r="G344">
        <v>1007</v>
      </c>
      <c r="H344" t="str">
        <f>"07001"</f>
        <v>07001</v>
      </c>
      <c r="I344" t="s">
        <v>60</v>
      </c>
      <c r="J344" s="2">
        <v>42917</v>
      </c>
      <c r="K344" t="s">
        <v>61</v>
      </c>
      <c r="L344">
        <v>28</v>
      </c>
      <c r="M344" t="str">
        <f t="shared" si="25"/>
        <v>0</v>
      </c>
      <c r="N344" t="str">
        <f t="shared" si="23"/>
        <v>0</v>
      </c>
      <c r="O344">
        <v>28</v>
      </c>
      <c r="P344" t="s">
        <v>62</v>
      </c>
      <c r="Q344" t="s">
        <v>77</v>
      </c>
      <c r="R344" t="s">
        <v>77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103</v>
      </c>
      <c r="AB344">
        <v>235</v>
      </c>
      <c r="AC344" t="s">
        <v>67</v>
      </c>
      <c r="AD344" t="b">
        <v>0</v>
      </c>
      <c r="AE344" t="b">
        <v>0</v>
      </c>
      <c r="AF344" t="s">
        <v>68</v>
      </c>
      <c r="AG344" t="s">
        <v>60</v>
      </c>
      <c r="AH344" t="s">
        <v>60</v>
      </c>
      <c r="AI344" t="b">
        <v>1</v>
      </c>
      <c r="AJ344" t="s">
        <v>60</v>
      </c>
      <c r="AK344" t="s">
        <v>60</v>
      </c>
      <c r="AL344" t="s">
        <v>60</v>
      </c>
      <c r="AM344" t="s">
        <v>60</v>
      </c>
      <c r="AN344" t="s">
        <v>69</v>
      </c>
      <c r="AO344" t="s">
        <v>70</v>
      </c>
      <c r="AP344" t="b">
        <v>0</v>
      </c>
      <c r="AQ344" t="b">
        <v>0</v>
      </c>
      <c r="AR344" t="s">
        <v>71</v>
      </c>
      <c r="AS344" t="b">
        <v>0</v>
      </c>
      <c r="AT344" t="s">
        <v>60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D344" t="s">
        <v>60</v>
      </c>
    </row>
    <row r="345" spans="1:56" x14ac:dyDescent="0.25">
      <c r="A345" t="s">
        <v>205</v>
      </c>
      <c r="B345" t="s">
        <v>414</v>
      </c>
      <c r="C345" t="str">
        <f>"0101340"</f>
        <v>0101340</v>
      </c>
      <c r="D345" t="s">
        <v>89</v>
      </c>
      <c r="E345" t="s">
        <v>89</v>
      </c>
      <c r="F345" t="s">
        <v>218</v>
      </c>
      <c r="G345">
        <v>1009</v>
      </c>
      <c r="H345" t="str">
        <f>"07001"</f>
        <v>07001</v>
      </c>
      <c r="I345" t="s">
        <v>60</v>
      </c>
      <c r="J345" s="2">
        <v>42917</v>
      </c>
      <c r="K345" t="s">
        <v>61</v>
      </c>
      <c r="L345">
        <v>28</v>
      </c>
      <c r="M345" t="str">
        <f t="shared" si="25"/>
        <v>0</v>
      </c>
      <c r="N345" t="str">
        <f t="shared" si="23"/>
        <v>0</v>
      </c>
      <c r="O345">
        <v>28</v>
      </c>
      <c r="P345" t="s">
        <v>62</v>
      </c>
      <c r="Q345" t="s">
        <v>77</v>
      </c>
      <c r="R345" t="s">
        <v>77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67</v>
      </c>
      <c r="AD345" t="b">
        <v>0</v>
      </c>
      <c r="AE345" t="b">
        <v>0</v>
      </c>
      <c r="AF345" t="s">
        <v>68</v>
      </c>
      <c r="AG345" t="s">
        <v>60</v>
      </c>
      <c r="AH345" t="s">
        <v>60</v>
      </c>
      <c r="AI345" t="b">
        <v>1</v>
      </c>
      <c r="AJ345" t="s">
        <v>60</v>
      </c>
      <c r="AK345" t="s">
        <v>60</v>
      </c>
      <c r="AL345" t="s">
        <v>60</v>
      </c>
      <c r="AM345" t="s">
        <v>60</v>
      </c>
      <c r="AN345" t="s">
        <v>69</v>
      </c>
      <c r="AO345" t="s">
        <v>70</v>
      </c>
      <c r="AP345" t="b">
        <v>0</v>
      </c>
      <c r="AQ345" t="b">
        <v>0</v>
      </c>
      <c r="AR345" t="s">
        <v>71</v>
      </c>
      <c r="AS345" t="b">
        <v>0</v>
      </c>
      <c r="AT345" t="s">
        <v>60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D345" t="s">
        <v>60</v>
      </c>
    </row>
    <row r="346" spans="1:56" x14ac:dyDescent="0.25">
      <c r="A346" t="s">
        <v>193</v>
      </c>
      <c r="B346" t="s">
        <v>415</v>
      </c>
      <c r="C346">
        <v>7921025</v>
      </c>
      <c r="D346" t="s">
        <v>91</v>
      </c>
      <c r="E346" t="s">
        <v>91</v>
      </c>
      <c r="G346">
        <v>1002</v>
      </c>
      <c r="H346" t="str">
        <f>"06004"</f>
        <v>06004</v>
      </c>
      <c r="I346" t="s">
        <v>60</v>
      </c>
      <c r="J346" s="2">
        <v>42890</v>
      </c>
      <c r="K346" t="s">
        <v>61</v>
      </c>
      <c r="L346">
        <v>20</v>
      </c>
      <c r="M346" t="str">
        <f t="shared" si="25"/>
        <v>0</v>
      </c>
      <c r="N346" t="str">
        <f t="shared" si="23"/>
        <v>0</v>
      </c>
      <c r="O346">
        <v>20</v>
      </c>
      <c r="P346" t="s">
        <v>62</v>
      </c>
      <c r="Q346" t="s">
        <v>77</v>
      </c>
      <c r="R346" t="s">
        <v>77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200</v>
      </c>
      <c r="AB346">
        <v>230</v>
      </c>
      <c r="AC346" t="s">
        <v>67</v>
      </c>
      <c r="AD346" t="b">
        <v>0</v>
      </c>
      <c r="AE346" t="b">
        <v>0</v>
      </c>
      <c r="AF346" t="s">
        <v>68</v>
      </c>
      <c r="AG346" t="s">
        <v>60</v>
      </c>
      <c r="AH346" t="s">
        <v>60</v>
      </c>
      <c r="AI346" t="b">
        <v>1</v>
      </c>
      <c r="AJ346" t="s">
        <v>60</v>
      </c>
      <c r="AK346" t="s">
        <v>60</v>
      </c>
      <c r="AL346" t="s">
        <v>60</v>
      </c>
      <c r="AM346" t="s">
        <v>60</v>
      </c>
      <c r="AN346" t="s">
        <v>69</v>
      </c>
      <c r="AO346" t="s">
        <v>126</v>
      </c>
      <c r="AP346" t="b">
        <v>0</v>
      </c>
      <c r="AQ346" t="b">
        <v>0</v>
      </c>
      <c r="AR346" t="s">
        <v>71</v>
      </c>
      <c r="AS346" t="b">
        <v>0</v>
      </c>
      <c r="AT346" t="s">
        <v>72</v>
      </c>
      <c r="AU346" t="s">
        <v>60</v>
      </c>
      <c r="AX346" t="s">
        <v>101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193</v>
      </c>
      <c r="B347" t="s">
        <v>416</v>
      </c>
      <c r="C347">
        <v>7912090</v>
      </c>
      <c r="D347" t="s">
        <v>89</v>
      </c>
      <c r="E347" t="s">
        <v>89</v>
      </c>
      <c r="G347">
        <v>1001</v>
      </c>
      <c r="H347" t="str">
        <f>"06004"</f>
        <v>06004</v>
      </c>
      <c r="I347" t="s">
        <v>60</v>
      </c>
      <c r="J347" s="2">
        <v>42890</v>
      </c>
      <c r="K347" t="s">
        <v>61</v>
      </c>
      <c r="L347">
        <v>10</v>
      </c>
      <c r="M347" t="str">
        <f t="shared" si="25"/>
        <v>0</v>
      </c>
      <c r="N347" t="str">
        <f t="shared" si="23"/>
        <v>0</v>
      </c>
      <c r="O347">
        <v>10</v>
      </c>
      <c r="P347" t="s">
        <v>62</v>
      </c>
      <c r="Q347" t="s">
        <v>77</v>
      </c>
      <c r="R347" t="s">
        <v>77</v>
      </c>
      <c r="S347" t="s">
        <v>64</v>
      </c>
      <c r="T347" t="s">
        <v>65</v>
      </c>
      <c r="U347" t="s">
        <v>66</v>
      </c>
      <c r="V347" t="s">
        <v>66</v>
      </c>
      <c r="X347" t="b">
        <v>1</v>
      </c>
      <c r="Y347" t="b">
        <v>1</v>
      </c>
      <c r="Z347" t="b">
        <v>1</v>
      </c>
      <c r="AA347">
        <v>200</v>
      </c>
      <c r="AB347">
        <v>230</v>
      </c>
      <c r="AC347" t="s">
        <v>67</v>
      </c>
      <c r="AD347" t="b">
        <v>0</v>
      </c>
      <c r="AE347" t="b">
        <v>0</v>
      </c>
      <c r="AF347" t="s">
        <v>68</v>
      </c>
      <c r="AG347" t="s">
        <v>60</v>
      </c>
      <c r="AH347" t="s">
        <v>60</v>
      </c>
      <c r="AI347" t="b">
        <v>1</v>
      </c>
      <c r="AJ347" t="s">
        <v>60</v>
      </c>
      <c r="AK347" t="s">
        <v>60</v>
      </c>
      <c r="AL347" t="s">
        <v>60</v>
      </c>
      <c r="AM347" t="s">
        <v>60</v>
      </c>
      <c r="AN347" t="s">
        <v>69</v>
      </c>
      <c r="AO347" t="s">
        <v>126</v>
      </c>
      <c r="AP347" t="b">
        <v>0</v>
      </c>
      <c r="AQ347" t="b">
        <v>0</v>
      </c>
      <c r="AR347" t="s">
        <v>71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D347" t="s">
        <v>60</v>
      </c>
    </row>
    <row r="348" spans="1:56" x14ac:dyDescent="0.25">
      <c r="A348" t="s">
        <v>205</v>
      </c>
      <c r="B348" t="s">
        <v>417</v>
      </c>
      <c r="C348">
        <v>1302530</v>
      </c>
      <c r="D348" t="s">
        <v>131</v>
      </c>
      <c r="E348" t="s">
        <v>131</v>
      </c>
      <c r="F348" t="s">
        <v>207</v>
      </c>
      <c r="G348">
        <v>1002</v>
      </c>
      <c r="H348">
        <v>19001</v>
      </c>
      <c r="I348" t="s">
        <v>60</v>
      </c>
      <c r="J348" t="s">
        <v>208</v>
      </c>
      <c r="K348" t="s">
        <v>61</v>
      </c>
      <c r="L348">
        <v>10</v>
      </c>
      <c r="M348" t="str">
        <f t="shared" si="25"/>
        <v>0</v>
      </c>
      <c r="N348" t="str">
        <f t="shared" si="23"/>
        <v>0</v>
      </c>
      <c r="O348">
        <v>10</v>
      </c>
      <c r="P348" t="s">
        <v>62</v>
      </c>
      <c r="Q348" t="s">
        <v>63</v>
      </c>
      <c r="R348" t="s">
        <v>63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67</v>
      </c>
      <c r="AD348" t="b">
        <v>0</v>
      </c>
      <c r="AE348" t="b">
        <v>0</v>
      </c>
      <c r="AF348" t="s">
        <v>68</v>
      </c>
      <c r="AG348" t="s">
        <v>60</v>
      </c>
      <c r="AH348" t="s">
        <v>60</v>
      </c>
      <c r="AI348" t="b">
        <v>1</v>
      </c>
      <c r="AJ348" t="s">
        <v>156</v>
      </c>
      <c r="AK348" t="s">
        <v>60</v>
      </c>
      <c r="AL348" t="s">
        <v>60</v>
      </c>
      <c r="AM348" t="s">
        <v>60</v>
      </c>
      <c r="AN348" t="s">
        <v>69</v>
      </c>
      <c r="AO348" t="s">
        <v>70</v>
      </c>
      <c r="AP348" t="b">
        <v>0</v>
      </c>
      <c r="AQ348" t="b">
        <v>0</v>
      </c>
      <c r="AR348" t="s">
        <v>71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193</v>
      </c>
      <c r="B349" t="s">
        <v>418</v>
      </c>
      <c r="C349">
        <v>7921015</v>
      </c>
      <c r="D349" t="s">
        <v>87</v>
      </c>
      <c r="E349" t="s">
        <v>87</v>
      </c>
      <c r="G349">
        <v>1002</v>
      </c>
      <c r="H349" t="str">
        <f>"06003"</f>
        <v>06003</v>
      </c>
      <c r="I349" t="s">
        <v>60</v>
      </c>
      <c r="J349" s="2">
        <v>42889</v>
      </c>
      <c r="K349" t="s">
        <v>61</v>
      </c>
      <c r="L349">
        <v>10</v>
      </c>
      <c r="M349" t="str">
        <f t="shared" si="25"/>
        <v>0</v>
      </c>
      <c r="N349" t="str">
        <f t="shared" si="23"/>
        <v>0</v>
      </c>
      <c r="O349">
        <v>10</v>
      </c>
      <c r="P349" t="s">
        <v>83</v>
      </c>
      <c r="Q349" t="s">
        <v>77</v>
      </c>
      <c r="R349" t="s">
        <v>77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103</v>
      </c>
      <c r="AB349">
        <v>235</v>
      </c>
      <c r="AC349" t="s">
        <v>67</v>
      </c>
      <c r="AD349" t="b">
        <v>0</v>
      </c>
      <c r="AE349" t="b">
        <v>0</v>
      </c>
      <c r="AF349" t="s">
        <v>68</v>
      </c>
      <c r="AG349" t="s">
        <v>60</v>
      </c>
      <c r="AH349" t="s">
        <v>60</v>
      </c>
      <c r="AI349" t="b">
        <v>1</v>
      </c>
      <c r="AJ349" t="s">
        <v>60</v>
      </c>
      <c r="AK349" t="s">
        <v>60</v>
      </c>
      <c r="AL349" t="s">
        <v>60</v>
      </c>
      <c r="AM349" t="s">
        <v>60</v>
      </c>
      <c r="AN349" t="s">
        <v>69</v>
      </c>
      <c r="AO349" t="s">
        <v>126</v>
      </c>
      <c r="AP349" t="b">
        <v>0</v>
      </c>
      <c r="AQ349" t="b">
        <v>0</v>
      </c>
      <c r="AR349" t="s">
        <v>71</v>
      </c>
      <c r="AS349" t="b">
        <v>0</v>
      </c>
      <c r="AT349" t="s">
        <v>72</v>
      </c>
      <c r="AU349" t="s">
        <v>60</v>
      </c>
      <c r="AX349" t="s">
        <v>101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205</v>
      </c>
      <c r="B350" t="s">
        <v>419</v>
      </c>
      <c r="C350" t="str">
        <f>"0400700"</f>
        <v>0400700</v>
      </c>
      <c r="D350" t="s">
        <v>91</v>
      </c>
      <c r="E350" t="s">
        <v>91</v>
      </c>
      <c r="F350" t="s">
        <v>231</v>
      </c>
      <c r="G350">
        <v>1002</v>
      </c>
      <c r="H350">
        <v>19003</v>
      </c>
      <c r="I350" t="s">
        <v>60</v>
      </c>
      <c r="J350" t="s">
        <v>232</v>
      </c>
      <c r="K350" t="s">
        <v>61</v>
      </c>
      <c r="L350">
        <v>20</v>
      </c>
      <c r="M350" t="str">
        <f t="shared" si="25"/>
        <v>0</v>
      </c>
      <c r="N350" t="str">
        <f t="shared" si="23"/>
        <v>0</v>
      </c>
      <c r="O350">
        <v>20</v>
      </c>
      <c r="P350" t="s">
        <v>62</v>
      </c>
      <c r="Q350" t="s">
        <v>77</v>
      </c>
      <c r="R350" t="s">
        <v>77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67</v>
      </c>
      <c r="AD350" t="b">
        <v>0</v>
      </c>
      <c r="AE350" t="b">
        <v>0</v>
      </c>
      <c r="AF350" t="s">
        <v>68</v>
      </c>
      <c r="AG350" t="s">
        <v>60</v>
      </c>
      <c r="AH350" t="s">
        <v>60</v>
      </c>
      <c r="AI350" t="b">
        <v>1</v>
      </c>
      <c r="AJ350" t="s">
        <v>60</v>
      </c>
      <c r="AK350" t="s">
        <v>60</v>
      </c>
      <c r="AL350" t="s">
        <v>60</v>
      </c>
      <c r="AM350" t="s">
        <v>60</v>
      </c>
      <c r="AN350" t="s">
        <v>69</v>
      </c>
      <c r="AO350" t="s">
        <v>70</v>
      </c>
      <c r="AP350" t="b">
        <v>0</v>
      </c>
      <c r="AQ350" t="b">
        <v>0</v>
      </c>
      <c r="AR350" t="s">
        <v>71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205</v>
      </c>
      <c r="B351" t="s">
        <v>420</v>
      </c>
      <c r="C351" t="str">
        <f>"0400700"</f>
        <v>0400700</v>
      </c>
      <c r="D351" t="s">
        <v>91</v>
      </c>
      <c r="E351" t="s">
        <v>91</v>
      </c>
      <c r="F351" t="s">
        <v>231</v>
      </c>
      <c r="G351">
        <v>2003</v>
      </c>
      <c r="H351">
        <v>19003</v>
      </c>
      <c r="I351" t="s">
        <v>60</v>
      </c>
      <c r="J351" t="s">
        <v>232</v>
      </c>
      <c r="K351" t="s">
        <v>61</v>
      </c>
      <c r="L351">
        <v>20</v>
      </c>
      <c r="M351" t="str">
        <f t="shared" si="25"/>
        <v>0</v>
      </c>
      <c r="N351" t="str">
        <f t="shared" si="23"/>
        <v>0</v>
      </c>
      <c r="O351">
        <v>20</v>
      </c>
      <c r="P351" t="s">
        <v>86</v>
      </c>
      <c r="Q351" t="s">
        <v>77</v>
      </c>
      <c r="R351" t="s">
        <v>77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67</v>
      </c>
      <c r="AD351" t="b">
        <v>0</v>
      </c>
      <c r="AE351" t="b">
        <v>0</v>
      </c>
      <c r="AF351" t="s">
        <v>68</v>
      </c>
      <c r="AG351" t="s">
        <v>60</v>
      </c>
      <c r="AH351" t="s">
        <v>60</v>
      </c>
      <c r="AI351" t="b">
        <v>1</v>
      </c>
      <c r="AJ351" t="s">
        <v>60</v>
      </c>
      <c r="AK351" t="s">
        <v>60</v>
      </c>
      <c r="AL351" t="s">
        <v>60</v>
      </c>
      <c r="AM351" t="s">
        <v>60</v>
      </c>
      <c r="AN351" t="s">
        <v>69</v>
      </c>
      <c r="AO351" t="s">
        <v>70</v>
      </c>
      <c r="AP351" t="b">
        <v>0</v>
      </c>
      <c r="AQ351" t="b">
        <v>0</v>
      </c>
      <c r="AR351" t="s">
        <v>71</v>
      </c>
      <c r="AS351" t="b">
        <v>0</v>
      </c>
      <c r="AT351" t="s">
        <v>60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205</v>
      </c>
      <c r="B352" t="s">
        <v>421</v>
      </c>
      <c r="C352" t="str">
        <f>"0400710"</f>
        <v>0400710</v>
      </c>
      <c r="D352" t="s">
        <v>91</v>
      </c>
      <c r="E352" t="s">
        <v>91</v>
      </c>
      <c r="F352" t="s">
        <v>231</v>
      </c>
      <c r="G352">
        <v>1002</v>
      </c>
      <c r="H352">
        <v>19003</v>
      </c>
      <c r="I352" t="s">
        <v>60</v>
      </c>
      <c r="J352" t="s">
        <v>232</v>
      </c>
      <c r="K352" t="s">
        <v>61</v>
      </c>
      <c r="L352">
        <v>15</v>
      </c>
      <c r="M352" t="str">
        <f t="shared" si="25"/>
        <v>0</v>
      </c>
      <c r="N352">
        <v>1</v>
      </c>
      <c r="O352">
        <v>14</v>
      </c>
      <c r="P352" t="s">
        <v>62</v>
      </c>
      <c r="Q352" t="s">
        <v>77</v>
      </c>
      <c r="R352" t="s">
        <v>77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67</v>
      </c>
      <c r="AD352" t="b">
        <v>0</v>
      </c>
      <c r="AE352" t="b">
        <v>0</v>
      </c>
      <c r="AF352" t="s">
        <v>68</v>
      </c>
      <c r="AG352" t="s">
        <v>60</v>
      </c>
      <c r="AH352" t="s">
        <v>60</v>
      </c>
      <c r="AI352" t="b">
        <v>1</v>
      </c>
      <c r="AJ352" t="s">
        <v>60</v>
      </c>
      <c r="AK352" t="s">
        <v>60</v>
      </c>
      <c r="AL352" t="s">
        <v>60</v>
      </c>
      <c r="AM352" t="s">
        <v>60</v>
      </c>
      <c r="AN352" t="s">
        <v>69</v>
      </c>
      <c r="AO352" t="s">
        <v>70</v>
      </c>
      <c r="AP352" t="b">
        <v>0</v>
      </c>
      <c r="AQ352" t="b">
        <v>0</v>
      </c>
      <c r="AR352" t="s">
        <v>71</v>
      </c>
      <c r="AS352" t="b">
        <v>0</v>
      </c>
      <c r="AT352" t="s">
        <v>60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205</v>
      </c>
      <c r="B353" t="s">
        <v>422</v>
      </c>
      <c r="C353" t="str">
        <f>"0400710"</f>
        <v>0400710</v>
      </c>
      <c r="D353" t="s">
        <v>91</v>
      </c>
      <c r="E353" t="s">
        <v>91</v>
      </c>
      <c r="F353" t="s">
        <v>231</v>
      </c>
      <c r="G353">
        <v>2003</v>
      </c>
      <c r="H353">
        <v>19003</v>
      </c>
      <c r="I353" t="s">
        <v>60</v>
      </c>
      <c r="J353" t="s">
        <v>232</v>
      </c>
      <c r="K353" t="s">
        <v>61</v>
      </c>
      <c r="L353">
        <v>15</v>
      </c>
      <c r="M353" t="str">
        <f t="shared" si="25"/>
        <v>0</v>
      </c>
      <c r="N353" t="str">
        <f t="shared" ref="N353:N416" si="26">"0"</f>
        <v>0</v>
      </c>
      <c r="O353">
        <v>15</v>
      </c>
      <c r="P353" t="s">
        <v>86</v>
      </c>
      <c r="Q353" t="s">
        <v>77</v>
      </c>
      <c r="R353" t="s">
        <v>77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67</v>
      </c>
      <c r="AD353" t="b">
        <v>0</v>
      </c>
      <c r="AE353" t="b">
        <v>0</v>
      </c>
      <c r="AF353" t="s">
        <v>68</v>
      </c>
      <c r="AG353" t="s">
        <v>60</v>
      </c>
      <c r="AH353" t="s">
        <v>60</v>
      </c>
      <c r="AI353" t="b">
        <v>1</v>
      </c>
      <c r="AJ353" t="s">
        <v>60</v>
      </c>
      <c r="AK353" t="s">
        <v>60</v>
      </c>
      <c r="AL353" t="s">
        <v>60</v>
      </c>
      <c r="AM353" t="s">
        <v>60</v>
      </c>
      <c r="AN353" t="s">
        <v>69</v>
      </c>
      <c r="AO353" t="s">
        <v>70</v>
      </c>
      <c r="AP353" t="b">
        <v>0</v>
      </c>
      <c r="AQ353" t="b">
        <v>0</v>
      </c>
      <c r="AR353" t="s">
        <v>71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D353" t="s">
        <v>60</v>
      </c>
    </row>
    <row r="354" spans="1:56" x14ac:dyDescent="0.25">
      <c r="A354" t="s">
        <v>205</v>
      </c>
      <c r="B354" t="s">
        <v>423</v>
      </c>
      <c r="C354" t="str">
        <f>"0400720"</f>
        <v>0400720</v>
      </c>
      <c r="D354" t="s">
        <v>91</v>
      </c>
      <c r="E354" t="s">
        <v>91</v>
      </c>
      <c r="F354" t="s">
        <v>231</v>
      </c>
      <c r="G354">
        <v>1002</v>
      </c>
      <c r="H354">
        <v>19003</v>
      </c>
      <c r="I354" t="s">
        <v>60</v>
      </c>
      <c r="J354" t="s">
        <v>232</v>
      </c>
      <c r="K354" t="s">
        <v>61</v>
      </c>
      <c r="L354">
        <v>10</v>
      </c>
      <c r="M354" t="str">
        <f t="shared" si="25"/>
        <v>0</v>
      </c>
      <c r="N354" t="str">
        <f t="shared" si="26"/>
        <v>0</v>
      </c>
      <c r="O354">
        <v>10</v>
      </c>
      <c r="P354" t="s">
        <v>62</v>
      </c>
      <c r="Q354" t="s">
        <v>77</v>
      </c>
      <c r="R354" t="s">
        <v>77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67</v>
      </c>
      <c r="AD354" t="b">
        <v>0</v>
      </c>
      <c r="AE354" t="b">
        <v>0</v>
      </c>
      <c r="AF354" t="s">
        <v>68</v>
      </c>
      <c r="AG354" t="s">
        <v>60</v>
      </c>
      <c r="AH354" t="s">
        <v>60</v>
      </c>
      <c r="AI354" t="b">
        <v>1</v>
      </c>
      <c r="AJ354" t="s">
        <v>60</v>
      </c>
      <c r="AK354" t="s">
        <v>60</v>
      </c>
      <c r="AL354" t="s">
        <v>60</v>
      </c>
      <c r="AM354" t="s">
        <v>60</v>
      </c>
      <c r="AN354" t="s">
        <v>69</v>
      </c>
      <c r="AO354" t="s">
        <v>70</v>
      </c>
      <c r="AP354" t="b">
        <v>0</v>
      </c>
      <c r="AQ354" t="b">
        <v>0</v>
      </c>
      <c r="AR354" t="s">
        <v>71</v>
      </c>
      <c r="AS354" t="b">
        <v>0</v>
      </c>
      <c r="AT354" t="s">
        <v>60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205</v>
      </c>
      <c r="B355" t="s">
        <v>424</v>
      </c>
      <c r="C355" t="str">
        <f>"0400720"</f>
        <v>0400720</v>
      </c>
      <c r="D355" t="s">
        <v>91</v>
      </c>
      <c r="E355" t="s">
        <v>91</v>
      </c>
      <c r="F355" t="s">
        <v>231</v>
      </c>
      <c r="G355">
        <v>2003</v>
      </c>
      <c r="H355">
        <v>19003</v>
      </c>
      <c r="I355" t="s">
        <v>60</v>
      </c>
      <c r="J355" t="s">
        <v>232</v>
      </c>
      <c r="K355" t="s">
        <v>61</v>
      </c>
      <c r="L355">
        <v>10</v>
      </c>
      <c r="M355" t="str">
        <f t="shared" si="25"/>
        <v>0</v>
      </c>
      <c r="N355" t="str">
        <f t="shared" si="26"/>
        <v>0</v>
      </c>
      <c r="O355">
        <v>10</v>
      </c>
      <c r="P355" t="s">
        <v>86</v>
      </c>
      <c r="Q355" t="s">
        <v>77</v>
      </c>
      <c r="R355" t="s">
        <v>77</v>
      </c>
      <c r="S355" t="s">
        <v>64</v>
      </c>
      <c r="T355" t="s">
        <v>65</v>
      </c>
      <c r="U355" t="s">
        <v>66</v>
      </c>
      <c r="V355" t="s">
        <v>66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67</v>
      </c>
      <c r="AD355" t="b">
        <v>0</v>
      </c>
      <c r="AE355" t="b">
        <v>0</v>
      </c>
      <c r="AF355" t="s">
        <v>68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69</v>
      </c>
      <c r="AO355" t="s">
        <v>70</v>
      </c>
      <c r="AP355" t="b">
        <v>0</v>
      </c>
      <c r="AQ355" t="b">
        <v>0</v>
      </c>
      <c r="AR355" t="s">
        <v>71</v>
      </c>
      <c r="AS355" t="b">
        <v>0</v>
      </c>
      <c r="AT355" t="s">
        <v>60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205</v>
      </c>
      <c r="B356" t="s">
        <v>425</v>
      </c>
      <c r="C356">
        <v>1303400</v>
      </c>
      <c r="D356" t="s">
        <v>91</v>
      </c>
      <c r="E356" t="s">
        <v>91</v>
      </c>
      <c r="F356" t="s">
        <v>210</v>
      </c>
      <c r="G356" t="s">
        <v>128</v>
      </c>
      <c r="H356">
        <v>19002</v>
      </c>
      <c r="I356" t="s">
        <v>60</v>
      </c>
      <c r="J356" t="s">
        <v>211</v>
      </c>
      <c r="K356" t="s">
        <v>61</v>
      </c>
      <c r="L356">
        <v>15</v>
      </c>
      <c r="M356" t="str">
        <f t="shared" si="25"/>
        <v>0</v>
      </c>
      <c r="N356" t="str">
        <f t="shared" si="26"/>
        <v>0</v>
      </c>
      <c r="O356">
        <v>15</v>
      </c>
      <c r="P356" t="s">
        <v>62</v>
      </c>
      <c r="Q356" t="s">
        <v>77</v>
      </c>
      <c r="R356" t="s">
        <v>77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67</v>
      </c>
      <c r="AD356" t="b">
        <v>0</v>
      </c>
      <c r="AE356" t="b">
        <v>0</v>
      </c>
      <c r="AF356" t="s">
        <v>68</v>
      </c>
      <c r="AG356" t="s">
        <v>60</v>
      </c>
      <c r="AH356" t="s">
        <v>60</v>
      </c>
      <c r="AI356" t="b">
        <v>1</v>
      </c>
      <c r="AJ356" t="s">
        <v>60</v>
      </c>
      <c r="AK356" t="s">
        <v>60</v>
      </c>
      <c r="AL356" t="s">
        <v>60</v>
      </c>
      <c r="AM356" t="s">
        <v>60</v>
      </c>
      <c r="AN356" t="s">
        <v>69</v>
      </c>
      <c r="AO356" t="s">
        <v>70</v>
      </c>
      <c r="AP356" t="b">
        <v>0</v>
      </c>
      <c r="AQ356" t="b">
        <v>0</v>
      </c>
      <c r="AR356" t="s">
        <v>71</v>
      </c>
      <c r="AS356" t="b">
        <v>0</v>
      </c>
      <c r="AT356" t="s">
        <v>60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205</v>
      </c>
      <c r="B357" t="s">
        <v>426</v>
      </c>
      <c r="C357">
        <v>1303410</v>
      </c>
      <c r="D357" t="s">
        <v>91</v>
      </c>
      <c r="E357" t="s">
        <v>91</v>
      </c>
      <c r="F357" t="s">
        <v>210</v>
      </c>
      <c r="G357" t="s">
        <v>128</v>
      </c>
      <c r="H357">
        <v>19002</v>
      </c>
      <c r="I357" t="s">
        <v>60</v>
      </c>
      <c r="J357" t="s">
        <v>211</v>
      </c>
      <c r="K357" t="s">
        <v>61</v>
      </c>
      <c r="L357">
        <v>15</v>
      </c>
      <c r="M357" t="str">
        <f t="shared" si="25"/>
        <v>0</v>
      </c>
      <c r="N357" t="str">
        <f t="shared" si="26"/>
        <v>0</v>
      </c>
      <c r="O357">
        <v>15</v>
      </c>
      <c r="P357" t="s">
        <v>62</v>
      </c>
      <c r="Q357" t="s">
        <v>77</v>
      </c>
      <c r="R357" t="s">
        <v>77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67</v>
      </c>
      <c r="AD357" t="b">
        <v>0</v>
      </c>
      <c r="AE357" t="b">
        <v>0</v>
      </c>
      <c r="AF357" t="s">
        <v>68</v>
      </c>
      <c r="AG357" t="s">
        <v>60</v>
      </c>
      <c r="AH357" t="s">
        <v>60</v>
      </c>
      <c r="AI357" t="b">
        <v>1</v>
      </c>
      <c r="AJ357" t="s">
        <v>60</v>
      </c>
      <c r="AK357" t="s">
        <v>60</v>
      </c>
      <c r="AL357" t="s">
        <v>60</v>
      </c>
      <c r="AM357" t="s">
        <v>60</v>
      </c>
      <c r="AN357" t="s">
        <v>69</v>
      </c>
      <c r="AO357" t="s">
        <v>70</v>
      </c>
      <c r="AP357" t="b">
        <v>0</v>
      </c>
      <c r="AQ357" t="b">
        <v>0</v>
      </c>
      <c r="AR357" t="s">
        <v>71</v>
      </c>
      <c r="AS357" t="b">
        <v>0</v>
      </c>
      <c r="AT357" t="s">
        <v>60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205</v>
      </c>
      <c r="B358" t="s">
        <v>427</v>
      </c>
      <c r="C358">
        <v>1303410</v>
      </c>
      <c r="D358" t="s">
        <v>91</v>
      </c>
      <c r="E358" t="s">
        <v>91</v>
      </c>
      <c r="F358" t="s">
        <v>210</v>
      </c>
      <c r="G358" t="s">
        <v>266</v>
      </c>
      <c r="H358">
        <v>19002</v>
      </c>
      <c r="I358" t="s">
        <v>60</v>
      </c>
      <c r="J358" t="s">
        <v>211</v>
      </c>
      <c r="K358" t="s">
        <v>61</v>
      </c>
      <c r="L358">
        <v>15</v>
      </c>
      <c r="M358" t="str">
        <f t="shared" si="25"/>
        <v>0</v>
      </c>
      <c r="N358" t="str">
        <f t="shared" si="26"/>
        <v>0</v>
      </c>
      <c r="O358">
        <v>15</v>
      </c>
      <c r="P358" t="s">
        <v>86</v>
      </c>
      <c r="Q358" t="s">
        <v>77</v>
      </c>
      <c r="R358" t="s">
        <v>77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67</v>
      </c>
      <c r="AD358" t="b">
        <v>0</v>
      </c>
      <c r="AE358" t="b">
        <v>0</v>
      </c>
      <c r="AF358" t="s">
        <v>68</v>
      </c>
      <c r="AG358" t="s">
        <v>60</v>
      </c>
      <c r="AH358" t="s">
        <v>60</v>
      </c>
      <c r="AI358" t="b">
        <v>1</v>
      </c>
      <c r="AJ358" t="s">
        <v>60</v>
      </c>
      <c r="AK358" t="s">
        <v>60</v>
      </c>
      <c r="AL358" t="s">
        <v>60</v>
      </c>
      <c r="AM358" t="s">
        <v>60</v>
      </c>
      <c r="AN358" t="s">
        <v>69</v>
      </c>
      <c r="AO358" t="s">
        <v>70</v>
      </c>
      <c r="AP358" t="b">
        <v>0</v>
      </c>
      <c r="AQ358" t="b">
        <v>0</v>
      </c>
      <c r="AR358" t="s">
        <v>71</v>
      </c>
      <c r="AS358" t="b">
        <v>0</v>
      </c>
      <c r="AT358" t="s">
        <v>60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D358" t="s">
        <v>60</v>
      </c>
    </row>
    <row r="359" spans="1:56" x14ac:dyDescent="0.25">
      <c r="A359" t="s">
        <v>205</v>
      </c>
      <c r="B359" t="s">
        <v>428</v>
      </c>
      <c r="C359">
        <v>1303440</v>
      </c>
      <c r="D359" t="s">
        <v>74</v>
      </c>
      <c r="E359" t="s">
        <v>74</v>
      </c>
      <c r="F359" t="s">
        <v>210</v>
      </c>
      <c r="G359" t="s">
        <v>203</v>
      </c>
      <c r="H359">
        <v>19002</v>
      </c>
      <c r="I359" t="s">
        <v>60</v>
      </c>
      <c r="J359" t="s">
        <v>211</v>
      </c>
      <c r="K359" t="s">
        <v>61</v>
      </c>
      <c r="L359">
        <v>10</v>
      </c>
      <c r="M359" t="str">
        <f t="shared" si="25"/>
        <v>0</v>
      </c>
      <c r="N359" t="str">
        <f t="shared" si="26"/>
        <v>0</v>
      </c>
      <c r="O359">
        <v>10</v>
      </c>
      <c r="P359" t="s">
        <v>86</v>
      </c>
      <c r="Q359" t="s">
        <v>77</v>
      </c>
      <c r="R359" t="s">
        <v>77</v>
      </c>
      <c r="S359" t="s">
        <v>64</v>
      </c>
      <c r="T359" t="s">
        <v>65</v>
      </c>
      <c r="U359" t="s">
        <v>66</v>
      </c>
      <c r="V359" t="s">
        <v>66</v>
      </c>
      <c r="X359" t="b">
        <v>1</v>
      </c>
      <c r="Y359" t="b">
        <v>1</v>
      </c>
      <c r="Z359" t="b">
        <v>1</v>
      </c>
      <c r="AA359">
        <v>103</v>
      </c>
      <c r="AB359">
        <v>235</v>
      </c>
      <c r="AC359" t="s">
        <v>67</v>
      </c>
      <c r="AD359" t="b">
        <v>0</v>
      </c>
      <c r="AE359" t="b">
        <v>0</v>
      </c>
      <c r="AF359" t="s">
        <v>68</v>
      </c>
      <c r="AG359" t="s">
        <v>60</v>
      </c>
      <c r="AH359" t="s">
        <v>60</v>
      </c>
      <c r="AI359" t="b">
        <v>1</v>
      </c>
      <c r="AJ359" t="s">
        <v>60</v>
      </c>
      <c r="AK359" t="s">
        <v>60</v>
      </c>
      <c r="AL359" t="s">
        <v>60</v>
      </c>
      <c r="AM359" t="s">
        <v>60</v>
      </c>
      <c r="AN359" t="s">
        <v>69</v>
      </c>
      <c r="AO359" t="s">
        <v>70</v>
      </c>
      <c r="AP359" t="b">
        <v>0</v>
      </c>
      <c r="AQ359" t="b">
        <v>0</v>
      </c>
      <c r="AR359" t="s">
        <v>71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D359" t="s">
        <v>60</v>
      </c>
    </row>
    <row r="360" spans="1:56" x14ac:dyDescent="0.25">
      <c r="A360" t="s">
        <v>205</v>
      </c>
      <c r="B360" t="s">
        <v>429</v>
      </c>
      <c r="C360">
        <v>1303440</v>
      </c>
      <c r="D360" t="s">
        <v>74</v>
      </c>
      <c r="E360" t="s">
        <v>74</v>
      </c>
      <c r="F360" t="s">
        <v>210</v>
      </c>
      <c r="G360" t="s">
        <v>263</v>
      </c>
      <c r="H360">
        <v>19002</v>
      </c>
      <c r="I360" t="s">
        <v>60</v>
      </c>
      <c r="J360" t="s">
        <v>211</v>
      </c>
      <c r="K360" t="s">
        <v>61</v>
      </c>
      <c r="L360">
        <v>10</v>
      </c>
      <c r="M360" t="str">
        <f t="shared" si="25"/>
        <v>0</v>
      </c>
      <c r="N360" t="str">
        <f t="shared" si="26"/>
        <v>0</v>
      </c>
      <c r="O360">
        <v>10</v>
      </c>
      <c r="P360" t="s">
        <v>83</v>
      </c>
      <c r="Q360" t="s">
        <v>77</v>
      </c>
      <c r="R360" t="s">
        <v>77</v>
      </c>
      <c r="S360" t="s">
        <v>64</v>
      </c>
      <c r="T360" t="s">
        <v>65</v>
      </c>
      <c r="U360" t="s">
        <v>66</v>
      </c>
      <c r="V360" t="s">
        <v>66</v>
      </c>
      <c r="X360" t="b">
        <v>1</v>
      </c>
      <c r="Y360" t="b">
        <v>1</v>
      </c>
      <c r="Z360" t="b">
        <v>1</v>
      </c>
      <c r="AA360">
        <v>103</v>
      </c>
      <c r="AB360">
        <v>235</v>
      </c>
      <c r="AC360" t="s">
        <v>67</v>
      </c>
      <c r="AD360" t="b">
        <v>0</v>
      </c>
      <c r="AE360" t="b">
        <v>0</v>
      </c>
      <c r="AF360" t="s">
        <v>68</v>
      </c>
      <c r="AG360" t="s">
        <v>60</v>
      </c>
      <c r="AH360" t="s">
        <v>60</v>
      </c>
      <c r="AI360" t="b">
        <v>1</v>
      </c>
      <c r="AJ360" t="s">
        <v>60</v>
      </c>
      <c r="AK360" t="s">
        <v>60</v>
      </c>
      <c r="AL360" t="s">
        <v>60</v>
      </c>
      <c r="AM360" t="s">
        <v>60</v>
      </c>
      <c r="AN360" t="s">
        <v>69</v>
      </c>
      <c r="AO360" t="s">
        <v>70</v>
      </c>
      <c r="AP360" t="b">
        <v>0</v>
      </c>
      <c r="AQ360" t="b">
        <v>0</v>
      </c>
      <c r="AR360" t="s">
        <v>71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205</v>
      </c>
      <c r="B361" t="s">
        <v>430</v>
      </c>
      <c r="C361">
        <v>1303450</v>
      </c>
      <c r="D361" t="s">
        <v>74</v>
      </c>
      <c r="E361" t="s">
        <v>74</v>
      </c>
      <c r="F361" t="s">
        <v>210</v>
      </c>
      <c r="G361" t="s">
        <v>431</v>
      </c>
      <c r="H361">
        <v>19002</v>
      </c>
      <c r="I361" t="s">
        <v>60</v>
      </c>
      <c r="J361" t="s">
        <v>211</v>
      </c>
      <c r="K361" t="s">
        <v>61</v>
      </c>
      <c r="L361">
        <v>20</v>
      </c>
      <c r="M361" t="str">
        <f t="shared" si="25"/>
        <v>0</v>
      </c>
      <c r="N361" t="str">
        <f t="shared" si="26"/>
        <v>0</v>
      </c>
      <c r="O361">
        <v>20</v>
      </c>
      <c r="P361" t="s">
        <v>86</v>
      </c>
      <c r="Q361" t="s">
        <v>77</v>
      </c>
      <c r="R361" t="s">
        <v>77</v>
      </c>
      <c r="S361" t="s">
        <v>64</v>
      </c>
      <c r="T361" t="s">
        <v>65</v>
      </c>
      <c r="U361" t="s">
        <v>66</v>
      </c>
      <c r="V361" t="s">
        <v>66</v>
      </c>
      <c r="X361" t="b">
        <v>1</v>
      </c>
      <c r="Y361" t="b">
        <v>1</v>
      </c>
      <c r="Z361" t="b">
        <v>1</v>
      </c>
      <c r="AA361">
        <v>103</v>
      </c>
      <c r="AB361">
        <v>235</v>
      </c>
      <c r="AC361" t="s">
        <v>67</v>
      </c>
      <c r="AD361" t="b">
        <v>0</v>
      </c>
      <c r="AE361" t="b">
        <v>0</v>
      </c>
      <c r="AF361" t="s">
        <v>68</v>
      </c>
      <c r="AG361" t="s">
        <v>60</v>
      </c>
      <c r="AH361" t="s">
        <v>60</v>
      </c>
      <c r="AI361" t="b">
        <v>1</v>
      </c>
      <c r="AJ361" t="s">
        <v>60</v>
      </c>
      <c r="AK361" t="s">
        <v>60</v>
      </c>
      <c r="AL361" t="s">
        <v>60</v>
      </c>
      <c r="AM361" t="s">
        <v>60</v>
      </c>
      <c r="AN361" t="s">
        <v>69</v>
      </c>
      <c r="AO361" t="s">
        <v>70</v>
      </c>
      <c r="AP361" t="b">
        <v>0</v>
      </c>
      <c r="AQ361" t="b">
        <v>0</v>
      </c>
      <c r="AR361" t="s">
        <v>71</v>
      </c>
      <c r="AS361" t="b">
        <v>0</v>
      </c>
      <c r="AT361" t="s">
        <v>72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D361" t="s">
        <v>60</v>
      </c>
    </row>
    <row r="362" spans="1:56" x14ac:dyDescent="0.25">
      <c r="A362" t="s">
        <v>205</v>
      </c>
      <c r="B362" t="s">
        <v>432</v>
      </c>
      <c r="C362">
        <v>1303450</v>
      </c>
      <c r="D362" t="s">
        <v>74</v>
      </c>
      <c r="E362" t="s">
        <v>74</v>
      </c>
      <c r="F362" t="s">
        <v>210</v>
      </c>
      <c r="G362" t="s">
        <v>203</v>
      </c>
      <c r="H362">
        <v>19002</v>
      </c>
      <c r="I362" t="s">
        <v>60</v>
      </c>
      <c r="J362" t="s">
        <v>211</v>
      </c>
      <c r="K362" t="s">
        <v>61</v>
      </c>
      <c r="L362">
        <v>10</v>
      </c>
      <c r="M362" t="str">
        <f t="shared" si="25"/>
        <v>0</v>
      </c>
      <c r="N362" t="str">
        <f t="shared" si="26"/>
        <v>0</v>
      </c>
      <c r="O362">
        <v>10</v>
      </c>
      <c r="P362" t="s">
        <v>62</v>
      </c>
      <c r="Q362" t="s">
        <v>77</v>
      </c>
      <c r="R362" t="s">
        <v>77</v>
      </c>
      <c r="S362" t="s">
        <v>64</v>
      </c>
      <c r="T362" t="s">
        <v>65</v>
      </c>
      <c r="U362" t="s">
        <v>66</v>
      </c>
      <c r="V362" t="s">
        <v>66</v>
      </c>
      <c r="X362" t="b">
        <v>1</v>
      </c>
      <c r="Y362" t="b">
        <v>1</v>
      </c>
      <c r="Z362" t="b">
        <v>1</v>
      </c>
      <c r="AA362">
        <v>103</v>
      </c>
      <c r="AB362">
        <v>235</v>
      </c>
      <c r="AC362" t="s">
        <v>67</v>
      </c>
      <c r="AD362" t="b">
        <v>0</v>
      </c>
      <c r="AE362" t="b">
        <v>0</v>
      </c>
      <c r="AF362" t="s">
        <v>68</v>
      </c>
      <c r="AG362" t="s">
        <v>60</v>
      </c>
      <c r="AH362" t="s">
        <v>60</v>
      </c>
      <c r="AI362" t="b">
        <v>1</v>
      </c>
      <c r="AJ362" t="s">
        <v>60</v>
      </c>
      <c r="AK362" t="s">
        <v>60</v>
      </c>
      <c r="AL362" t="s">
        <v>60</v>
      </c>
      <c r="AM362" t="s">
        <v>60</v>
      </c>
      <c r="AN362" t="s">
        <v>69</v>
      </c>
      <c r="AO362" t="s">
        <v>70</v>
      </c>
      <c r="AP362" t="b">
        <v>0</v>
      </c>
      <c r="AQ362" t="b">
        <v>0</v>
      </c>
      <c r="AR362" t="s">
        <v>71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284</v>
      </c>
      <c r="B363" t="s">
        <v>433</v>
      </c>
      <c r="C363">
        <v>1200315</v>
      </c>
      <c r="D363" t="s">
        <v>87</v>
      </c>
      <c r="E363" t="s">
        <v>87</v>
      </c>
      <c r="F363" t="s">
        <v>286</v>
      </c>
      <c r="G363">
        <v>1011</v>
      </c>
      <c r="H363" t="str">
        <f>"09053"</f>
        <v>09053</v>
      </c>
      <c r="I363" t="s">
        <v>60</v>
      </c>
      <c r="J363" s="1">
        <v>19603</v>
      </c>
      <c r="K363" t="s">
        <v>61</v>
      </c>
      <c r="L363">
        <v>35</v>
      </c>
      <c r="M363" t="str">
        <f t="shared" si="25"/>
        <v>0</v>
      </c>
      <c r="N363" t="str">
        <f t="shared" si="26"/>
        <v>0</v>
      </c>
      <c r="O363">
        <v>35</v>
      </c>
      <c r="P363" t="s">
        <v>62</v>
      </c>
      <c r="Q363" t="s">
        <v>77</v>
      </c>
      <c r="R363" t="s">
        <v>77</v>
      </c>
      <c r="S363" t="s">
        <v>64</v>
      </c>
      <c r="T363" t="s">
        <v>65</v>
      </c>
      <c r="U363" t="s">
        <v>66</v>
      </c>
      <c r="V363" t="s">
        <v>66</v>
      </c>
      <c r="X363" t="b">
        <v>1</v>
      </c>
      <c r="Y363" t="b">
        <v>1</v>
      </c>
      <c r="Z363" t="b">
        <v>1</v>
      </c>
      <c r="AA363">
        <v>103</v>
      </c>
      <c r="AB363">
        <v>235</v>
      </c>
      <c r="AC363" t="s">
        <v>67</v>
      </c>
      <c r="AD363" t="b">
        <v>0</v>
      </c>
      <c r="AE363" t="b">
        <v>0</v>
      </c>
      <c r="AF363" t="s">
        <v>68</v>
      </c>
      <c r="AG363" t="s">
        <v>60</v>
      </c>
      <c r="AH363" t="s">
        <v>60</v>
      </c>
      <c r="AI363" t="b">
        <v>1</v>
      </c>
      <c r="AJ363" t="s">
        <v>60</v>
      </c>
      <c r="AK363" t="s">
        <v>60</v>
      </c>
      <c r="AL363" t="s">
        <v>60</v>
      </c>
      <c r="AM363" t="s">
        <v>60</v>
      </c>
      <c r="AN363" t="s">
        <v>69</v>
      </c>
      <c r="AO363" t="s">
        <v>70</v>
      </c>
      <c r="AP363" t="b">
        <v>0</v>
      </c>
      <c r="AQ363" t="b">
        <v>0</v>
      </c>
      <c r="AR363" t="s">
        <v>71</v>
      </c>
      <c r="AS363" t="b">
        <v>0</v>
      </c>
      <c r="AT363" t="s">
        <v>60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D363" t="s">
        <v>60</v>
      </c>
    </row>
    <row r="364" spans="1:56" x14ac:dyDescent="0.25">
      <c r="A364" t="s">
        <v>284</v>
      </c>
      <c r="B364" t="s">
        <v>434</v>
      </c>
      <c r="C364">
        <v>1200370</v>
      </c>
      <c r="D364" t="s">
        <v>81</v>
      </c>
      <c r="E364" t="s">
        <v>81</v>
      </c>
      <c r="F364" t="s">
        <v>435</v>
      </c>
      <c r="G364">
        <v>1002</v>
      </c>
      <c r="H364" t="str">
        <f t="shared" ref="H364:H369" si="27">"09052"</f>
        <v>09052</v>
      </c>
      <c r="I364" t="s">
        <v>60</v>
      </c>
      <c r="J364" s="1">
        <v>19238</v>
      </c>
      <c r="K364" t="s">
        <v>61</v>
      </c>
      <c r="L364">
        <v>25</v>
      </c>
      <c r="M364" t="str">
        <f t="shared" si="25"/>
        <v>0</v>
      </c>
      <c r="N364" t="str">
        <f t="shared" si="26"/>
        <v>0</v>
      </c>
      <c r="O364">
        <v>25</v>
      </c>
      <c r="P364" t="s">
        <v>83</v>
      </c>
      <c r="Q364" t="s">
        <v>77</v>
      </c>
      <c r="R364" t="s">
        <v>77</v>
      </c>
      <c r="S364" t="s">
        <v>64</v>
      </c>
      <c r="T364" t="s">
        <v>65</v>
      </c>
      <c r="U364" t="s">
        <v>66</v>
      </c>
      <c r="V364" t="s">
        <v>66</v>
      </c>
      <c r="X364" t="b">
        <v>1</v>
      </c>
      <c r="Y364" t="b">
        <v>1</v>
      </c>
      <c r="Z364" t="b">
        <v>1</v>
      </c>
      <c r="AA364">
        <v>103</v>
      </c>
      <c r="AB364">
        <v>235</v>
      </c>
      <c r="AC364" t="s">
        <v>67</v>
      </c>
      <c r="AD364" t="b">
        <v>0</v>
      </c>
      <c r="AE364" t="b">
        <v>0</v>
      </c>
      <c r="AF364" t="s">
        <v>68</v>
      </c>
      <c r="AG364" t="s">
        <v>60</v>
      </c>
      <c r="AH364" t="s">
        <v>60</v>
      </c>
      <c r="AI364" t="b">
        <v>1</v>
      </c>
      <c r="AJ364" t="s">
        <v>60</v>
      </c>
      <c r="AK364" t="s">
        <v>60</v>
      </c>
      <c r="AL364" t="s">
        <v>60</v>
      </c>
      <c r="AM364" t="s">
        <v>60</v>
      </c>
      <c r="AN364" t="s">
        <v>69</v>
      </c>
      <c r="AO364" t="s">
        <v>70</v>
      </c>
      <c r="AP364" t="b">
        <v>0</v>
      </c>
      <c r="AQ364" t="b">
        <v>0</v>
      </c>
      <c r="AR364" t="s">
        <v>71</v>
      </c>
      <c r="AS364" t="b">
        <v>0</v>
      </c>
      <c r="AT364" t="s">
        <v>60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D364" t="s">
        <v>60</v>
      </c>
    </row>
    <row r="365" spans="1:56" x14ac:dyDescent="0.25">
      <c r="A365" t="s">
        <v>284</v>
      </c>
      <c r="B365" t="s">
        <v>434</v>
      </c>
      <c r="C365">
        <v>1200370</v>
      </c>
      <c r="D365" t="s">
        <v>58</v>
      </c>
      <c r="E365" t="s">
        <v>58</v>
      </c>
      <c r="F365" t="s">
        <v>435</v>
      </c>
      <c r="G365">
        <v>1008</v>
      </c>
      <c r="H365" t="str">
        <f t="shared" si="27"/>
        <v>09052</v>
      </c>
      <c r="I365" t="s">
        <v>60</v>
      </c>
      <c r="J365" s="1">
        <v>19238</v>
      </c>
      <c r="K365" t="s">
        <v>61</v>
      </c>
      <c r="L365">
        <v>25</v>
      </c>
      <c r="M365" t="str">
        <f t="shared" si="25"/>
        <v>0</v>
      </c>
      <c r="N365" t="str">
        <f t="shared" si="26"/>
        <v>0</v>
      </c>
      <c r="O365">
        <v>25</v>
      </c>
      <c r="P365" t="s">
        <v>83</v>
      </c>
      <c r="Q365" t="s">
        <v>77</v>
      </c>
      <c r="R365" t="s">
        <v>77</v>
      </c>
      <c r="S365" t="s">
        <v>64</v>
      </c>
      <c r="T365" t="s">
        <v>65</v>
      </c>
      <c r="U365" t="s">
        <v>66</v>
      </c>
      <c r="V365" t="s">
        <v>66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67</v>
      </c>
      <c r="AD365" t="b">
        <v>0</v>
      </c>
      <c r="AE365" t="b">
        <v>0</v>
      </c>
      <c r="AF365" t="s">
        <v>68</v>
      </c>
      <c r="AG365" t="s">
        <v>60</v>
      </c>
      <c r="AH365" t="s">
        <v>60</v>
      </c>
      <c r="AI365" t="b">
        <v>1</v>
      </c>
      <c r="AJ365" t="s">
        <v>60</v>
      </c>
      <c r="AK365" t="s">
        <v>60</v>
      </c>
      <c r="AL365" t="s">
        <v>60</v>
      </c>
      <c r="AM365" t="s">
        <v>60</v>
      </c>
      <c r="AN365" t="s">
        <v>69</v>
      </c>
      <c r="AO365" t="s">
        <v>70</v>
      </c>
      <c r="AP365" t="b">
        <v>0</v>
      </c>
      <c r="AQ365" t="b">
        <v>0</v>
      </c>
      <c r="AR365" t="s">
        <v>71</v>
      </c>
      <c r="AS365" t="b">
        <v>0</v>
      </c>
      <c r="AT365" t="s">
        <v>60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D365" t="s">
        <v>60</v>
      </c>
    </row>
    <row r="366" spans="1:56" x14ac:dyDescent="0.25">
      <c r="A366" t="s">
        <v>284</v>
      </c>
      <c r="B366" t="s">
        <v>434</v>
      </c>
      <c r="C366">
        <v>1200370</v>
      </c>
      <c r="D366" t="s">
        <v>74</v>
      </c>
      <c r="E366" t="s">
        <v>74</v>
      </c>
      <c r="F366" t="s">
        <v>435</v>
      </c>
      <c r="G366">
        <v>1009</v>
      </c>
      <c r="H366" t="str">
        <f t="shared" si="27"/>
        <v>09052</v>
      </c>
      <c r="I366" t="s">
        <v>60</v>
      </c>
      <c r="J366" s="1">
        <v>19238</v>
      </c>
      <c r="K366" t="s">
        <v>61</v>
      </c>
      <c r="L366">
        <v>25</v>
      </c>
      <c r="M366" t="str">
        <f t="shared" si="25"/>
        <v>0</v>
      </c>
      <c r="N366" t="str">
        <f t="shared" si="26"/>
        <v>0</v>
      </c>
      <c r="O366">
        <v>25</v>
      </c>
      <c r="P366" t="s">
        <v>83</v>
      </c>
      <c r="Q366" t="s">
        <v>77</v>
      </c>
      <c r="R366" t="s">
        <v>77</v>
      </c>
      <c r="S366" t="s">
        <v>64</v>
      </c>
      <c r="T366" t="s">
        <v>65</v>
      </c>
      <c r="U366" t="s">
        <v>66</v>
      </c>
      <c r="V366" t="s">
        <v>66</v>
      </c>
      <c r="X366" t="b">
        <v>1</v>
      </c>
      <c r="Y366" t="b">
        <v>1</v>
      </c>
      <c r="Z366" t="b">
        <v>1</v>
      </c>
      <c r="AA366">
        <v>103</v>
      </c>
      <c r="AB366">
        <v>235</v>
      </c>
      <c r="AC366" t="s">
        <v>67</v>
      </c>
      <c r="AD366" t="b">
        <v>0</v>
      </c>
      <c r="AE366" t="b">
        <v>0</v>
      </c>
      <c r="AF366" t="s">
        <v>68</v>
      </c>
      <c r="AG366" t="s">
        <v>60</v>
      </c>
      <c r="AH366" t="s">
        <v>60</v>
      </c>
      <c r="AI366" t="b">
        <v>1</v>
      </c>
      <c r="AJ366" t="s">
        <v>60</v>
      </c>
      <c r="AK366" t="s">
        <v>60</v>
      </c>
      <c r="AL366" t="s">
        <v>60</v>
      </c>
      <c r="AM366" t="s">
        <v>60</v>
      </c>
      <c r="AN366" t="s">
        <v>69</v>
      </c>
      <c r="AO366" t="s">
        <v>70</v>
      </c>
      <c r="AP366" t="b">
        <v>0</v>
      </c>
      <c r="AQ366" t="b">
        <v>0</v>
      </c>
      <c r="AR366" t="s">
        <v>71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D366" t="s">
        <v>60</v>
      </c>
    </row>
    <row r="367" spans="1:56" x14ac:dyDescent="0.25">
      <c r="A367" t="s">
        <v>284</v>
      </c>
      <c r="B367" t="s">
        <v>434</v>
      </c>
      <c r="C367">
        <v>1200370</v>
      </c>
      <c r="D367" t="s">
        <v>89</v>
      </c>
      <c r="E367" t="s">
        <v>89</v>
      </c>
      <c r="F367" t="s">
        <v>435</v>
      </c>
      <c r="G367">
        <v>1013</v>
      </c>
      <c r="H367" t="str">
        <f t="shared" si="27"/>
        <v>09052</v>
      </c>
      <c r="I367" t="s">
        <v>60</v>
      </c>
      <c r="J367" s="1">
        <v>19238</v>
      </c>
      <c r="K367" t="s">
        <v>61</v>
      </c>
      <c r="L367">
        <v>25</v>
      </c>
      <c r="M367" t="str">
        <f t="shared" si="25"/>
        <v>0</v>
      </c>
      <c r="N367" t="str">
        <f t="shared" si="26"/>
        <v>0</v>
      </c>
      <c r="O367">
        <v>25</v>
      </c>
      <c r="P367" t="s">
        <v>83</v>
      </c>
      <c r="Q367" t="s">
        <v>77</v>
      </c>
      <c r="R367" t="s">
        <v>77</v>
      </c>
      <c r="S367" t="s">
        <v>64</v>
      </c>
      <c r="T367" t="s">
        <v>65</v>
      </c>
      <c r="U367" t="s">
        <v>66</v>
      </c>
      <c r="V367" t="s">
        <v>66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67</v>
      </c>
      <c r="AD367" t="b">
        <v>0</v>
      </c>
      <c r="AE367" t="b">
        <v>0</v>
      </c>
      <c r="AF367" t="s">
        <v>68</v>
      </c>
      <c r="AG367" t="s">
        <v>60</v>
      </c>
      <c r="AH367" t="s">
        <v>60</v>
      </c>
      <c r="AI367" t="b">
        <v>1</v>
      </c>
      <c r="AJ367" t="s">
        <v>60</v>
      </c>
      <c r="AK367" t="s">
        <v>60</v>
      </c>
      <c r="AL367" t="s">
        <v>60</v>
      </c>
      <c r="AM367" t="s">
        <v>60</v>
      </c>
      <c r="AN367" t="s">
        <v>69</v>
      </c>
      <c r="AO367" t="s">
        <v>70</v>
      </c>
      <c r="AP367" t="b">
        <v>0</v>
      </c>
      <c r="AQ367" t="b">
        <v>0</v>
      </c>
      <c r="AR367" t="s">
        <v>71</v>
      </c>
      <c r="AS367" t="b">
        <v>0</v>
      </c>
      <c r="AT367" t="s">
        <v>60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D367" t="s">
        <v>60</v>
      </c>
    </row>
    <row r="368" spans="1:56" x14ac:dyDescent="0.25">
      <c r="A368" t="s">
        <v>284</v>
      </c>
      <c r="B368" t="s">
        <v>434</v>
      </c>
      <c r="C368">
        <v>1200370</v>
      </c>
      <c r="D368" t="s">
        <v>91</v>
      </c>
      <c r="E368" t="s">
        <v>91</v>
      </c>
      <c r="F368" t="s">
        <v>435</v>
      </c>
      <c r="G368">
        <v>1017</v>
      </c>
      <c r="H368" t="str">
        <f t="shared" si="27"/>
        <v>09052</v>
      </c>
      <c r="I368" t="s">
        <v>60</v>
      </c>
      <c r="J368" s="1">
        <v>19238</v>
      </c>
      <c r="K368" t="s">
        <v>61</v>
      </c>
      <c r="L368">
        <v>25</v>
      </c>
      <c r="M368" t="str">
        <f t="shared" si="25"/>
        <v>0</v>
      </c>
      <c r="N368" t="str">
        <f t="shared" si="26"/>
        <v>0</v>
      </c>
      <c r="O368">
        <v>25</v>
      </c>
      <c r="P368" t="s">
        <v>83</v>
      </c>
      <c r="Q368" t="s">
        <v>77</v>
      </c>
      <c r="R368" t="s">
        <v>77</v>
      </c>
      <c r="S368" t="s">
        <v>64</v>
      </c>
      <c r="T368" t="s">
        <v>65</v>
      </c>
      <c r="U368" t="s">
        <v>66</v>
      </c>
      <c r="V368" t="s">
        <v>66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67</v>
      </c>
      <c r="AD368" t="b">
        <v>0</v>
      </c>
      <c r="AE368" t="b">
        <v>0</v>
      </c>
      <c r="AF368" t="s">
        <v>68</v>
      </c>
      <c r="AG368" t="s">
        <v>60</v>
      </c>
      <c r="AH368" t="s">
        <v>60</v>
      </c>
      <c r="AI368" t="b">
        <v>1</v>
      </c>
      <c r="AJ368" t="s">
        <v>60</v>
      </c>
      <c r="AK368" t="s">
        <v>60</v>
      </c>
      <c r="AL368" t="s">
        <v>60</v>
      </c>
      <c r="AM368" t="s">
        <v>60</v>
      </c>
      <c r="AN368" t="s">
        <v>69</v>
      </c>
      <c r="AO368" t="s">
        <v>70</v>
      </c>
      <c r="AP368" t="b">
        <v>0</v>
      </c>
      <c r="AQ368" t="b">
        <v>0</v>
      </c>
      <c r="AR368" t="s">
        <v>71</v>
      </c>
      <c r="AS368" t="b">
        <v>0</v>
      </c>
      <c r="AT368" t="s">
        <v>60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D368" t="s">
        <v>60</v>
      </c>
    </row>
    <row r="369" spans="1:56" x14ac:dyDescent="0.25">
      <c r="A369" t="s">
        <v>284</v>
      </c>
      <c r="B369" t="s">
        <v>434</v>
      </c>
      <c r="C369">
        <v>1200370</v>
      </c>
      <c r="D369" t="s">
        <v>131</v>
      </c>
      <c r="E369" t="s">
        <v>131</v>
      </c>
      <c r="F369" t="s">
        <v>435</v>
      </c>
      <c r="G369">
        <v>1019</v>
      </c>
      <c r="H369" t="str">
        <f t="shared" si="27"/>
        <v>09052</v>
      </c>
      <c r="I369" t="s">
        <v>60</v>
      </c>
      <c r="J369" s="1">
        <v>19238</v>
      </c>
      <c r="K369" t="s">
        <v>61</v>
      </c>
      <c r="L369">
        <v>25</v>
      </c>
      <c r="M369" t="str">
        <f t="shared" si="25"/>
        <v>0</v>
      </c>
      <c r="N369" t="str">
        <f t="shared" si="26"/>
        <v>0</v>
      </c>
      <c r="O369">
        <v>25</v>
      </c>
      <c r="P369" t="s">
        <v>83</v>
      </c>
      <c r="Q369" t="s">
        <v>77</v>
      </c>
      <c r="R369" t="s">
        <v>77</v>
      </c>
      <c r="S369" t="s">
        <v>64</v>
      </c>
      <c r="T369" t="s">
        <v>65</v>
      </c>
      <c r="U369" t="s">
        <v>66</v>
      </c>
      <c r="V369" t="s">
        <v>66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67</v>
      </c>
      <c r="AD369" t="b">
        <v>0</v>
      </c>
      <c r="AE369" t="b">
        <v>0</v>
      </c>
      <c r="AF369" t="s">
        <v>68</v>
      </c>
      <c r="AG369" t="s">
        <v>60</v>
      </c>
      <c r="AH369" t="s">
        <v>60</v>
      </c>
      <c r="AI369" t="b">
        <v>1</v>
      </c>
      <c r="AJ369" t="s">
        <v>60</v>
      </c>
      <c r="AK369" t="s">
        <v>60</v>
      </c>
      <c r="AL369" t="s">
        <v>60</v>
      </c>
      <c r="AM369" t="s">
        <v>60</v>
      </c>
      <c r="AN369" t="s">
        <v>69</v>
      </c>
      <c r="AO369" t="s">
        <v>70</v>
      </c>
      <c r="AP369" t="b">
        <v>0</v>
      </c>
      <c r="AQ369" t="b">
        <v>0</v>
      </c>
      <c r="AR369" t="s">
        <v>71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D369" t="s">
        <v>60</v>
      </c>
    </row>
    <row r="370" spans="1:56" x14ac:dyDescent="0.25">
      <c r="A370" t="s">
        <v>284</v>
      </c>
      <c r="B370" t="s">
        <v>436</v>
      </c>
      <c r="C370">
        <v>1200310</v>
      </c>
      <c r="D370" t="s">
        <v>91</v>
      </c>
      <c r="E370" t="s">
        <v>91</v>
      </c>
      <c r="F370" t="s">
        <v>286</v>
      </c>
      <c r="G370" t="s">
        <v>297</v>
      </c>
      <c r="H370" t="str">
        <f>"06059"</f>
        <v>06059</v>
      </c>
      <c r="I370" t="s">
        <v>60</v>
      </c>
      <c r="J370" s="1">
        <v>21702</v>
      </c>
      <c r="K370" t="s">
        <v>61</v>
      </c>
      <c r="L370">
        <v>15</v>
      </c>
      <c r="M370" t="str">
        <f t="shared" si="25"/>
        <v>0</v>
      </c>
      <c r="N370" t="str">
        <f t="shared" si="26"/>
        <v>0</v>
      </c>
      <c r="O370">
        <v>15</v>
      </c>
      <c r="P370" t="s">
        <v>62</v>
      </c>
      <c r="Q370" t="s">
        <v>77</v>
      </c>
      <c r="R370" t="s">
        <v>77</v>
      </c>
      <c r="S370" t="s">
        <v>64</v>
      </c>
      <c r="T370" t="s">
        <v>65</v>
      </c>
      <c r="U370" t="s">
        <v>66</v>
      </c>
      <c r="V370" t="s">
        <v>66</v>
      </c>
      <c r="X370" t="b">
        <v>1</v>
      </c>
      <c r="Y370" t="b">
        <v>0</v>
      </c>
      <c r="Z370" t="b">
        <v>0</v>
      </c>
      <c r="AA370">
        <v>103</v>
      </c>
      <c r="AB370">
        <v>230</v>
      </c>
      <c r="AC370" t="s">
        <v>78</v>
      </c>
      <c r="AD370" t="b">
        <v>0</v>
      </c>
      <c r="AE370" t="b">
        <v>1</v>
      </c>
      <c r="AF370" t="s">
        <v>68</v>
      </c>
      <c r="AG370" t="s">
        <v>60</v>
      </c>
      <c r="AH370" t="s">
        <v>60</v>
      </c>
      <c r="AI370" t="b">
        <v>1</v>
      </c>
      <c r="AJ370" t="s">
        <v>79</v>
      </c>
      <c r="AK370" t="s">
        <v>60</v>
      </c>
      <c r="AL370" t="s">
        <v>60</v>
      </c>
      <c r="AM370" t="s">
        <v>60</v>
      </c>
      <c r="AN370" t="s">
        <v>69</v>
      </c>
      <c r="AO370" t="s">
        <v>70</v>
      </c>
      <c r="AP370" t="b">
        <v>0</v>
      </c>
      <c r="AQ370" t="b">
        <v>0</v>
      </c>
      <c r="AR370" t="s">
        <v>71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1</v>
      </c>
      <c r="BB370" t="s">
        <v>60</v>
      </c>
      <c r="BD370" t="s">
        <v>60</v>
      </c>
    </row>
    <row r="371" spans="1:56" x14ac:dyDescent="0.25">
      <c r="A371" t="s">
        <v>124</v>
      </c>
      <c r="B371" t="s">
        <v>437</v>
      </c>
      <c r="C371">
        <v>2107350</v>
      </c>
      <c r="D371" t="s">
        <v>91</v>
      </c>
      <c r="E371" t="s">
        <v>91</v>
      </c>
      <c r="F371" t="s">
        <v>123</v>
      </c>
      <c r="G371">
        <v>1001</v>
      </c>
      <c r="H371" t="str">
        <f>"09008"</f>
        <v>09008</v>
      </c>
      <c r="I371" t="s">
        <v>60</v>
      </c>
      <c r="J371" s="2">
        <v>42986</v>
      </c>
      <c r="K371" t="s">
        <v>61</v>
      </c>
      <c r="L371">
        <v>32</v>
      </c>
      <c r="N371" t="str">
        <f t="shared" si="26"/>
        <v>0</v>
      </c>
      <c r="O371">
        <v>32</v>
      </c>
      <c r="P371" t="s">
        <v>62</v>
      </c>
      <c r="Q371" t="s">
        <v>63</v>
      </c>
      <c r="R371" t="s">
        <v>63</v>
      </c>
      <c r="S371" t="s">
        <v>64</v>
      </c>
      <c r="T371" t="s">
        <v>65</v>
      </c>
      <c r="U371" t="s">
        <v>66</v>
      </c>
      <c r="V371" t="s">
        <v>66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67</v>
      </c>
      <c r="AD371" t="b">
        <v>0</v>
      </c>
      <c r="AE371" t="b">
        <v>0</v>
      </c>
      <c r="AF371" t="s">
        <v>68</v>
      </c>
      <c r="AG371" t="s">
        <v>60</v>
      </c>
      <c r="AH371" t="s">
        <v>60</v>
      </c>
      <c r="AI371" t="b">
        <v>1</v>
      </c>
      <c r="AJ371" t="s">
        <v>60</v>
      </c>
      <c r="AK371" t="s">
        <v>60</v>
      </c>
      <c r="AL371" t="s">
        <v>60</v>
      </c>
      <c r="AM371" t="s">
        <v>60</v>
      </c>
      <c r="AN371" t="s">
        <v>69</v>
      </c>
      <c r="AO371" t="s">
        <v>108</v>
      </c>
      <c r="AP371" t="b">
        <v>0</v>
      </c>
      <c r="AQ371" t="b">
        <v>0</v>
      </c>
      <c r="AR371" t="s">
        <v>71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D371" t="s">
        <v>60</v>
      </c>
    </row>
    <row r="372" spans="1:56" x14ac:dyDescent="0.25">
      <c r="A372" t="s">
        <v>205</v>
      </c>
      <c r="B372" t="s">
        <v>438</v>
      </c>
      <c r="C372" t="str">
        <f>"0400440"</f>
        <v>0400440</v>
      </c>
      <c r="D372" t="s">
        <v>131</v>
      </c>
      <c r="E372" t="s">
        <v>131</v>
      </c>
      <c r="F372" t="s">
        <v>231</v>
      </c>
      <c r="G372">
        <v>1001</v>
      </c>
      <c r="H372">
        <v>19003</v>
      </c>
      <c r="I372" t="s">
        <v>60</v>
      </c>
      <c r="J372" t="s">
        <v>232</v>
      </c>
      <c r="K372" t="s">
        <v>61</v>
      </c>
      <c r="L372">
        <v>1</v>
      </c>
      <c r="M372" t="str">
        <f>"0"</f>
        <v>0</v>
      </c>
      <c r="N372" t="str">
        <f t="shared" si="26"/>
        <v>0</v>
      </c>
      <c r="O372">
        <v>1</v>
      </c>
      <c r="P372" t="s">
        <v>62</v>
      </c>
      <c r="Q372" t="s">
        <v>63</v>
      </c>
      <c r="R372" t="s">
        <v>63</v>
      </c>
      <c r="S372" t="s">
        <v>64</v>
      </c>
      <c r="T372" t="s">
        <v>65</v>
      </c>
      <c r="U372" t="s">
        <v>66</v>
      </c>
      <c r="V372" t="s">
        <v>66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67</v>
      </c>
      <c r="AD372" t="b">
        <v>0</v>
      </c>
      <c r="AE372" t="b">
        <v>0</v>
      </c>
      <c r="AF372" t="s">
        <v>68</v>
      </c>
      <c r="AG372" t="s">
        <v>60</v>
      </c>
      <c r="AH372" t="s">
        <v>60</v>
      </c>
      <c r="AI372" t="b">
        <v>1</v>
      </c>
      <c r="AJ372" t="s">
        <v>156</v>
      </c>
      <c r="AK372" t="s">
        <v>60</v>
      </c>
      <c r="AL372" t="s">
        <v>60</v>
      </c>
      <c r="AM372" t="s">
        <v>60</v>
      </c>
      <c r="AN372" t="s">
        <v>69</v>
      </c>
      <c r="AO372" t="s">
        <v>70</v>
      </c>
      <c r="AP372" t="b">
        <v>0</v>
      </c>
      <c r="AQ372" t="b">
        <v>0</v>
      </c>
      <c r="AR372" t="s">
        <v>71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D372" t="s">
        <v>60</v>
      </c>
    </row>
    <row r="373" spans="1:56" x14ac:dyDescent="0.25">
      <c r="A373" t="s">
        <v>205</v>
      </c>
      <c r="B373" t="s">
        <v>439</v>
      </c>
      <c r="C373" t="str">
        <f>"0400440"</f>
        <v>0400440</v>
      </c>
      <c r="D373" t="s">
        <v>131</v>
      </c>
      <c r="E373" t="s">
        <v>131</v>
      </c>
      <c r="F373" t="s">
        <v>231</v>
      </c>
      <c r="G373">
        <v>2001</v>
      </c>
      <c r="H373">
        <v>19003</v>
      </c>
      <c r="I373" t="s">
        <v>60</v>
      </c>
      <c r="J373" t="s">
        <v>232</v>
      </c>
      <c r="K373" t="s">
        <v>61</v>
      </c>
      <c r="L373">
        <v>2</v>
      </c>
      <c r="M373" t="str">
        <f>"0"</f>
        <v>0</v>
      </c>
      <c r="N373" t="str">
        <f t="shared" si="26"/>
        <v>0</v>
      </c>
      <c r="O373">
        <v>2</v>
      </c>
      <c r="P373" t="s">
        <v>86</v>
      </c>
      <c r="Q373" t="s">
        <v>63</v>
      </c>
      <c r="R373" t="s">
        <v>63</v>
      </c>
      <c r="S373" t="s">
        <v>64</v>
      </c>
      <c r="T373" t="s">
        <v>65</v>
      </c>
      <c r="U373" t="s">
        <v>66</v>
      </c>
      <c r="V373" t="s">
        <v>66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67</v>
      </c>
      <c r="AD373" t="b">
        <v>0</v>
      </c>
      <c r="AE373" t="b">
        <v>0</v>
      </c>
      <c r="AF373" t="s">
        <v>68</v>
      </c>
      <c r="AG373" t="s">
        <v>60</v>
      </c>
      <c r="AH373" t="s">
        <v>60</v>
      </c>
      <c r="AI373" t="b">
        <v>1</v>
      </c>
      <c r="AJ373" t="s">
        <v>156</v>
      </c>
      <c r="AK373" t="s">
        <v>60</v>
      </c>
      <c r="AL373" t="s">
        <v>60</v>
      </c>
      <c r="AM373" t="s">
        <v>60</v>
      </c>
      <c r="AN373" t="s">
        <v>69</v>
      </c>
      <c r="AO373" t="s">
        <v>70</v>
      </c>
      <c r="AP373" t="b">
        <v>0</v>
      </c>
      <c r="AQ373" t="b">
        <v>0</v>
      </c>
      <c r="AR373" t="s">
        <v>71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D373" t="s">
        <v>60</v>
      </c>
    </row>
    <row r="374" spans="1:56" x14ac:dyDescent="0.25">
      <c r="A374" t="s">
        <v>353</v>
      </c>
      <c r="B374" t="s">
        <v>440</v>
      </c>
      <c r="C374">
        <v>2002510</v>
      </c>
      <c r="D374" t="s">
        <v>74</v>
      </c>
      <c r="E374" t="s">
        <v>74</v>
      </c>
      <c r="F374" t="s">
        <v>364</v>
      </c>
      <c r="G374">
        <v>1004</v>
      </c>
      <c r="H374" t="str">
        <f>"05002"</f>
        <v>05002</v>
      </c>
      <c r="I374" t="s">
        <v>60</v>
      </c>
      <c r="J374" s="2">
        <v>42857</v>
      </c>
      <c r="K374" t="s">
        <v>61</v>
      </c>
      <c r="L374">
        <v>30</v>
      </c>
      <c r="M374" t="str">
        <f>"0"</f>
        <v>0</v>
      </c>
      <c r="N374" t="str">
        <f t="shared" si="26"/>
        <v>0</v>
      </c>
      <c r="O374">
        <v>30</v>
      </c>
      <c r="P374" t="s">
        <v>62</v>
      </c>
      <c r="Q374" t="s">
        <v>63</v>
      </c>
      <c r="R374" t="s">
        <v>63</v>
      </c>
      <c r="S374" t="s">
        <v>64</v>
      </c>
      <c r="T374" t="s">
        <v>65</v>
      </c>
      <c r="U374" t="s">
        <v>66</v>
      </c>
      <c r="V374" t="s">
        <v>66</v>
      </c>
      <c r="X374" t="b">
        <v>1</v>
      </c>
      <c r="Y374" t="b">
        <v>1</v>
      </c>
      <c r="Z374" t="b">
        <v>1</v>
      </c>
      <c r="AA374">
        <v>103</v>
      </c>
      <c r="AB374">
        <v>235</v>
      </c>
      <c r="AC374" t="s">
        <v>67</v>
      </c>
      <c r="AD374" t="b">
        <v>0</v>
      </c>
      <c r="AE374" t="b">
        <v>0</v>
      </c>
      <c r="AF374" t="s">
        <v>68</v>
      </c>
      <c r="AG374" t="s">
        <v>60</v>
      </c>
      <c r="AH374" t="s">
        <v>60</v>
      </c>
      <c r="AI374" t="b">
        <v>1</v>
      </c>
      <c r="AJ374" t="s">
        <v>156</v>
      </c>
      <c r="AK374" t="s">
        <v>60</v>
      </c>
      <c r="AL374" t="s">
        <v>60</v>
      </c>
      <c r="AM374" t="s">
        <v>60</v>
      </c>
      <c r="AN374" t="s">
        <v>69</v>
      </c>
      <c r="AO374" t="s">
        <v>70</v>
      </c>
      <c r="AP374" t="b">
        <v>0</v>
      </c>
      <c r="AQ374" t="b">
        <v>0</v>
      </c>
      <c r="AR374" t="s">
        <v>71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D374" t="s">
        <v>60</v>
      </c>
    </row>
    <row r="375" spans="1:56" x14ac:dyDescent="0.25">
      <c r="A375" t="s">
        <v>353</v>
      </c>
      <c r="B375" t="s">
        <v>440</v>
      </c>
      <c r="C375">
        <v>2002510</v>
      </c>
      <c r="D375" t="s">
        <v>131</v>
      </c>
      <c r="E375" t="s">
        <v>131</v>
      </c>
      <c r="F375" t="s">
        <v>364</v>
      </c>
      <c r="G375">
        <v>1006</v>
      </c>
      <c r="H375" t="str">
        <f>"05002"</f>
        <v>05002</v>
      </c>
      <c r="I375" t="s">
        <v>60</v>
      </c>
      <c r="J375" s="2">
        <v>42857</v>
      </c>
      <c r="K375" t="s">
        <v>61</v>
      </c>
      <c r="L375">
        <v>30</v>
      </c>
      <c r="M375" t="str">
        <f>"0"</f>
        <v>0</v>
      </c>
      <c r="N375" t="str">
        <f t="shared" si="26"/>
        <v>0</v>
      </c>
      <c r="O375">
        <v>30</v>
      </c>
      <c r="P375" t="s">
        <v>62</v>
      </c>
      <c r="Q375" t="s">
        <v>63</v>
      </c>
      <c r="R375" t="s">
        <v>63</v>
      </c>
      <c r="S375" t="s">
        <v>64</v>
      </c>
      <c r="T375" t="s">
        <v>65</v>
      </c>
      <c r="U375" t="s">
        <v>66</v>
      </c>
      <c r="V375" t="s">
        <v>66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67</v>
      </c>
      <c r="AD375" t="b">
        <v>0</v>
      </c>
      <c r="AE375" t="b">
        <v>0</v>
      </c>
      <c r="AF375" t="s">
        <v>68</v>
      </c>
      <c r="AG375" t="s">
        <v>60</v>
      </c>
      <c r="AH375" t="s">
        <v>60</v>
      </c>
      <c r="AI375" t="b">
        <v>1</v>
      </c>
      <c r="AJ375" t="s">
        <v>156</v>
      </c>
      <c r="AK375" t="s">
        <v>60</v>
      </c>
      <c r="AL375" t="s">
        <v>60</v>
      </c>
      <c r="AM375" t="s">
        <v>60</v>
      </c>
      <c r="AN375" t="s">
        <v>69</v>
      </c>
      <c r="AO375" t="s">
        <v>70</v>
      </c>
      <c r="AP375" t="b">
        <v>0</v>
      </c>
      <c r="AQ375" t="b">
        <v>0</v>
      </c>
      <c r="AR375" t="s">
        <v>71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D375" t="s">
        <v>60</v>
      </c>
    </row>
    <row r="376" spans="1:56" x14ac:dyDescent="0.25">
      <c r="A376" t="s">
        <v>353</v>
      </c>
      <c r="B376" t="s">
        <v>440</v>
      </c>
      <c r="C376">
        <v>2002510</v>
      </c>
      <c r="D376" t="s">
        <v>87</v>
      </c>
      <c r="E376" t="s">
        <v>87</v>
      </c>
      <c r="F376" t="s">
        <v>364</v>
      </c>
      <c r="G376">
        <v>1007</v>
      </c>
      <c r="H376" t="str">
        <f>"05002"</f>
        <v>05002</v>
      </c>
      <c r="I376" t="s">
        <v>60</v>
      </c>
      <c r="J376" s="2">
        <v>42857</v>
      </c>
      <c r="K376" t="s">
        <v>61</v>
      </c>
      <c r="L376">
        <v>30</v>
      </c>
      <c r="N376" t="str">
        <f t="shared" si="26"/>
        <v>0</v>
      </c>
      <c r="O376">
        <v>30</v>
      </c>
      <c r="P376" t="s">
        <v>62</v>
      </c>
      <c r="Q376" t="s">
        <v>63</v>
      </c>
      <c r="R376" t="s">
        <v>63</v>
      </c>
      <c r="S376" t="s">
        <v>64</v>
      </c>
      <c r="T376" t="s">
        <v>65</v>
      </c>
      <c r="U376" t="s">
        <v>66</v>
      </c>
      <c r="V376" t="s">
        <v>66</v>
      </c>
      <c r="X376" t="b">
        <v>1</v>
      </c>
      <c r="Y376" t="b">
        <v>1</v>
      </c>
      <c r="Z376" t="b">
        <v>1</v>
      </c>
      <c r="AA376">
        <v>103</v>
      </c>
      <c r="AB376">
        <v>235</v>
      </c>
      <c r="AC376" t="s">
        <v>67</v>
      </c>
      <c r="AD376" t="b">
        <v>0</v>
      </c>
      <c r="AE376" t="b">
        <v>0</v>
      </c>
      <c r="AF376" t="s">
        <v>68</v>
      </c>
      <c r="AG376" t="s">
        <v>60</v>
      </c>
      <c r="AH376" t="s">
        <v>60</v>
      </c>
      <c r="AI376" t="b">
        <v>1</v>
      </c>
      <c r="AJ376" t="s">
        <v>156</v>
      </c>
      <c r="AK376" t="s">
        <v>60</v>
      </c>
      <c r="AL376" t="s">
        <v>60</v>
      </c>
      <c r="AM376" t="s">
        <v>60</v>
      </c>
      <c r="AN376" t="s">
        <v>69</v>
      </c>
      <c r="AO376" t="s">
        <v>70</v>
      </c>
      <c r="AP376" t="b">
        <v>0</v>
      </c>
      <c r="AQ376" t="b">
        <v>0</v>
      </c>
      <c r="AR376" t="s">
        <v>71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D376" t="s">
        <v>60</v>
      </c>
    </row>
    <row r="377" spans="1:56" x14ac:dyDescent="0.25">
      <c r="A377" t="s">
        <v>205</v>
      </c>
      <c r="B377" t="s">
        <v>441</v>
      </c>
      <c r="C377">
        <v>1304310</v>
      </c>
      <c r="D377" t="s">
        <v>131</v>
      </c>
      <c r="E377" t="s">
        <v>131</v>
      </c>
      <c r="F377" t="s">
        <v>210</v>
      </c>
      <c r="G377">
        <v>1002</v>
      </c>
      <c r="H377">
        <v>19002</v>
      </c>
      <c r="I377" t="s">
        <v>60</v>
      </c>
      <c r="J377" t="s">
        <v>211</v>
      </c>
      <c r="K377" t="s">
        <v>61</v>
      </c>
      <c r="L377">
        <v>10</v>
      </c>
      <c r="M377" t="str">
        <f t="shared" ref="M377:M388" si="28">"0"</f>
        <v>0</v>
      </c>
      <c r="N377" t="str">
        <f t="shared" si="26"/>
        <v>0</v>
      </c>
      <c r="O377">
        <v>10</v>
      </c>
      <c r="P377" t="s">
        <v>62</v>
      </c>
      <c r="Q377" t="s">
        <v>77</v>
      </c>
      <c r="R377" t="s">
        <v>63</v>
      </c>
      <c r="S377" t="s">
        <v>64</v>
      </c>
      <c r="T377" t="s">
        <v>65</v>
      </c>
      <c r="U377" t="s">
        <v>66</v>
      </c>
      <c r="V377" t="s">
        <v>66</v>
      </c>
      <c r="X377" t="b">
        <v>1</v>
      </c>
      <c r="Y377" t="b">
        <v>1</v>
      </c>
      <c r="Z377" t="b">
        <v>1</v>
      </c>
      <c r="AA377">
        <v>103</v>
      </c>
      <c r="AB377">
        <v>230</v>
      </c>
      <c r="AC377" t="s">
        <v>67</v>
      </c>
      <c r="AD377" t="b">
        <v>0</v>
      </c>
      <c r="AE377" t="b">
        <v>0</v>
      </c>
      <c r="AF377" t="s">
        <v>68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69</v>
      </c>
      <c r="AO377" t="s">
        <v>70</v>
      </c>
      <c r="AP377" t="b">
        <v>0</v>
      </c>
      <c r="AQ377" t="b">
        <v>0</v>
      </c>
      <c r="AR377" t="s">
        <v>71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D377" t="s">
        <v>60</v>
      </c>
    </row>
    <row r="378" spans="1:56" x14ac:dyDescent="0.25">
      <c r="A378" t="s">
        <v>205</v>
      </c>
      <c r="B378" t="s">
        <v>442</v>
      </c>
      <c r="C378">
        <v>1304310</v>
      </c>
      <c r="D378" t="s">
        <v>131</v>
      </c>
      <c r="E378" t="s">
        <v>131</v>
      </c>
      <c r="F378" t="s">
        <v>210</v>
      </c>
      <c r="G378">
        <v>2001</v>
      </c>
      <c r="H378">
        <v>19002</v>
      </c>
      <c r="I378" t="s">
        <v>60</v>
      </c>
      <c r="J378" t="s">
        <v>211</v>
      </c>
      <c r="K378" t="s">
        <v>61</v>
      </c>
      <c r="L378">
        <v>10</v>
      </c>
      <c r="M378" t="str">
        <f t="shared" si="28"/>
        <v>0</v>
      </c>
      <c r="N378" t="str">
        <f t="shared" si="26"/>
        <v>0</v>
      </c>
      <c r="O378">
        <v>10</v>
      </c>
      <c r="P378" t="s">
        <v>86</v>
      </c>
      <c r="Q378" t="s">
        <v>77</v>
      </c>
      <c r="R378" t="s">
        <v>63</v>
      </c>
      <c r="S378" t="s">
        <v>64</v>
      </c>
      <c r="T378" t="s">
        <v>65</v>
      </c>
      <c r="U378" t="s">
        <v>66</v>
      </c>
      <c r="V378" t="s">
        <v>66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67</v>
      </c>
      <c r="AD378" t="b">
        <v>0</v>
      </c>
      <c r="AE378" t="b">
        <v>0</v>
      </c>
      <c r="AF378" t="s">
        <v>68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69</v>
      </c>
      <c r="AO378" t="s">
        <v>70</v>
      </c>
      <c r="AP378" t="b">
        <v>0</v>
      </c>
      <c r="AQ378" t="b">
        <v>0</v>
      </c>
      <c r="AR378" t="s">
        <v>71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D378" t="s">
        <v>60</v>
      </c>
    </row>
    <row r="379" spans="1:56" x14ac:dyDescent="0.25">
      <c r="A379" t="s">
        <v>205</v>
      </c>
      <c r="B379" t="s">
        <v>443</v>
      </c>
      <c r="C379">
        <v>1302340</v>
      </c>
      <c r="D379" t="s">
        <v>74</v>
      </c>
      <c r="E379" t="s">
        <v>74</v>
      </c>
      <c r="F379" t="s">
        <v>207</v>
      </c>
      <c r="G379">
        <v>1002</v>
      </c>
      <c r="H379">
        <v>19001</v>
      </c>
      <c r="I379" t="s">
        <v>60</v>
      </c>
      <c r="J379" t="s">
        <v>208</v>
      </c>
      <c r="K379" t="s">
        <v>61</v>
      </c>
      <c r="L379">
        <v>10</v>
      </c>
      <c r="M379" t="str">
        <f t="shared" si="28"/>
        <v>0</v>
      </c>
      <c r="N379" t="str">
        <f t="shared" si="26"/>
        <v>0</v>
      </c>
      <c r="O379">
        <v>10</v>
      </c>
      <c r="P379" t="s">
        <v>62</v>
      </c>
      <c r="Q379" t="s">
        <v>63</v>
      </c>
      <c r="R379" t="s">
        <v>63</v>
      </c>
      <c r="S379" t="s">
        <v>64</v>
      </c>
      <c r="T379" t="s">
        <v>65</v>
      </c>
      <c r="U379" t="s">
        <v>66</v>
      </c>
      <c r="V379" t="s">
        <v>66</v>
      </c>
      <c r="X379" t="b">
        <v>1</v>
      </c>
      <c r="Y379" t="b">
        <v>1</v>
      </c>
      <c r="Z379" t="b">
        <v>1</v>
      </c>
      <c r="AA379">
        <v>103</v>
      </c>
      <c r="AB379">
        <v>235</v>
      </c>
      <c r="AC379" t="s">
        <v>67</v>
      </c>
      <c r="AD379" t="b">
        <v>0</v>
      </c>
      <c r="AE379" t="b">
        <v>0</v>
      </c>
      <c r="AF379" t="s">
        <v>68</v>
      </c>
      <c r="AG379" t="s">
        <v>60</v>
      </c>
      <c r="AH379" t="s">
        <v>60</v>
      </c>
      <c r="AI379" t="b">
        <v>1</v>
      </c>
      <c r="AJ379" t="s">
        <v>156</v>
      </c>
      <c r="AK379" t="s">
        <v>60</v>
      </c>
      <c r="AL379" t="s">
        <v>60</v>
      </c>
      <c r="AM379" t="s">
        <v>60</v>
      </c>
      <c r="AN379" t="s">
        <v>69</v>
      </c>
      <c r="AO379" t="s">
        <v>70</v>
      </c>
      <c r="AP379" t="b">
        <v>0</v>
      </c>
      <c r="AQ379" t="b">
        <v>0</v>
      </c>
      <c r="AR379" t="s">
        <v>71</v>
      </c>
      <c r="AS379" t="b">
        <v>0</v>
      </c>
      <c r="AT379" t="s">
        <v>60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D379" t="s">
        <v>60</v>
      </c>
    </row>
    <row r="380" spans="1:56" x14ac:dyDescent="0.25">
      <c r="A380" t="s">
        <v>121</v>
      </c>
      <c r="B380" t="s">
        <v>444</v>
      </c>
      <c r="C380">
        <v>2102335</v>
      </c>
      <c r="D380" t="s">
        <v>87</v>
      </c>
      <c r="E380" t="s">
        <v>87</v>
      </c>
      <c r="F380" t="s">
        <v>445</v>
      </c>
      <c r="G380" t="str">
        <f>"0004"</f>
        <v>0004</v>
      </c>
      <c r="H380" t="str">
        <f>"09059"</f>
        <v>09059</v>
      </c>
      <c r="I380" t="s">
        <v>60</v>
      </c>
      <c r="J380" s="1">
        <v>21794</v>
      </c>
      <c r="K380" t="s">
        <v>61</v>
      </c>
      <c r="L380">
        <v>28</v>
      </c>
      <c r="M380" t="str">
        <f t="shared" si="28"/>
        <v>0</v>
      </c>
      <c r="N380" t="str">
        <f t="shared" si="26"/>
        <v>0</v>
      </c>
      <c r="O380">
        <v>28</v>
      </c>
      <c r="P380" t="s">
        <v>83</v>
      </c>
      <c r="Q380" t="s">
        <v>77</v>
      </c>
      <c r="R380" t="s">
        <v>77</v>
      </c>
      <c r="S380" t="s">
        <v>64</v>
      </c>
      <c r="T380" t="s">
        <v>65</v>
      </c>
      <c r="U380" t="s">
        <v>66</v>
      </c>
      <c r="V380" t="s">
        <v>66</v>
      </c>
      <c r="X380" t="b">
        <v>1</v>
      </c>
      <c r="Y380" t="b">
        <v>1</v>
      </c>
      <c r="Z380" t="b">
        <v>1</v>
      </c>
      <c r="AA380">
        <v>103</v>
      </c>
      <c r="AB380">
        <v>235</v>
      </c>
      <c r="AC380" t="s">
        <v>67</v>
      </c>
      <c r="AD380" t="b">
        <v>0</v>
      </c>
      <c r="AE380" t="b">
        <v>0</v>
      </c>
      <c r="AF380" t="s">
        <v>68</v>
      </c>
      <c r="AG380" t="s">
        <v>60</v>
      </c>
      <c r="AH380" t="s">
        <v>60</v>
      </c>
      <c r="AI380" t="b">
        <v>1</v>
      </c>
      <c r="AJ380" t="s">
        <v>79</v>
      </c>
      <c r="AK380" t="s">
        <v>60</v>
      </c>
      <c r="AL380" t="s">
        <v>60</v>
      </c>
      <c r="AM380" t="s">
        <v>60</v>
      </c>
      <c r="AN380" t="s">
        <v>69</v>
      </c>
      <c r="AO380" t="s">
        <v>70</v>
      </c>
      <c r="AP380" t="b">
        <v>0</v>
      </c>
      <c r="AQ380" t="b">
        <v>0</v>
      </c>
      <c r="AR380" t="s">
        <v>71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1</v>
      </c>
      <c r="BB380" t="s">
        <v>60</v>
      </c>
      <c r="BD380" t="s">
        <v>60</v>
      </c>
    </row>
    <row r="381" spans="1:56" x14ac:dyDescent="0.25">
      <c r="A381" t="s">
        <v>121</v>
      </c>
      <c r="B381" t="s">
        <v>444</v>
      </c>
      <c r="C381">
        <v>2102335</v>
      </c>
      <c r="D381" t="s">
        <v>91</v>
      </c>
      <c r="E381" t="s">
        <v>91</v>
      </c>
      <c r="F381" t="s">
        <v>445</v>
      </c>
      <c r="G381" t="str">
        <f>"0005"</f>
        <v>0005</v>
      </c>
      <c r="H381" t="str">
        <f>"09059"</f>
        <v>09059</v>
      </c>
      <c r="I381" t="s">
        <v>60</v>
      </c>
      <c r="J381" s="1">
        <v>21794</v>
      </c>
      <c r="K381" t="s">
        <v>61</v>
      </c>
      <c r="L381">
        <v>28</v>
      </c>
      <c r="M381" t="str">
        <f t="shared" si="28"/>
        <v>0</v>
      </c>
      <c r="N381" t="str">
        <f t="shared" si="26"/>
        <v>0</v>
      </c>
      <c r="O381">
        <v>28</v>
      </c>
      <c r="P381" t="s">
        <v>83</v>
      </c>
      <c r="Q381" t="s">
        <v>77</v>
      </c>
      <c r="R381" t="s">
        <v>77</v>
      </c>
      <c r="S381" t="s">
        <v>64</v>
      </c>
      <c r="T381" t="s">
        <v>65</v>
      </c>
      <c r="U381" t="s">
        <v>66</v>
      </c>
      <c r="V381" t="s">
        <v>66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67</v>
      </c>
      <c r="AD381" t="b">
        <v>0</v>
      </c>
      <c r="AE381" t="b">
        <v>0</v>
      </c>
      <c r="AF381" t="s">
        <v>68</v>
      </c>
      <c r="AG381" t="s">
        <v>60</v>
      </c>
      <c r="AH381" t="s">
        <v>60</v>
      </c>
      <c r="AI381" t="b">
        <v>1</v>
      </c>
      <c r="AJ381" t="s">
        <v>79</v>
      </c>
      <c r="AK381" t="s">
        <v>60</v>
      </c>
      <c r="AL381" t="s">
        <v>60</v>
      </c>
      <c r="AM381" t="s">
        <v>60</v>
      </c>
      <c r="AN381" t="s">
        <v>69</v>
      </c>
      <c r="AO381" t="s">
        <v>70</v>
      </c>
      <c r="AP381" t="b">
        <v>0</v>
      </c>
      <c r="AQ381" t="b">
        <v>0</v>
      </c>
      <c r="AR381" t="s">
        <v>71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1</v>
      </c>
      <c r="BB381" t="s">
        <v>60</v>
      </c>
      <c r="BD381" t="s">
        <v>60</v>
      </c>
    </row>
    <row r="382" spans="1:56" x14ac:dyDescent="0.25">
      <c r="A382" t="s">
        <v>121</v>
      </c>
      <c r="B382" t="s">
        <v>446</v>
      </c>
      <c r="C382">
        <v>2102335</v>
      </c>
      <c r="D382" t="s">
        <v>87</v>
      </c>
      <c r="E382" t="s">
        <v>87</v>
      </c>
      <c r="F382" t="s">
        <v>445</v>
      </c>
      <c r="G382" t="str">
        <f>"0007"</f>
        <v>0007</v>
      </c>
      <c r="H382" t="str">
        <f>"09059"</f>
        <v>09059</v>
      </c>
      <c r="I382" t="s">
        <v>60</v>
      </c>
      <c r="J382" s="1">
        <v>21794</v>
      </c>
      <c r="K382" t="s">
        <v>61</v>
      </c>
      <c r="L382">
        <v>28</v>
      </c>
      <c r="M382" t="str">
        <f t="shared" si="28"/>
        <v>0</v>
      </c>
      <c r="N382" t="str">
        <f t="shared" si="26"/>
        <v>0</v>
      </c>
      <c r="O382">
        <v>28</v>
      </c>
      <c r="P382" t="s">
        <v>86</v>
      </c>
      <c r="Q382" t="s">
        <v>77</v>
      </c>
      <c r="R382" t="s">
        <v>77</v>
      </c>
      <c r="S382" t="s">
        <v>64</v>
      </c>
      <c r="T382" t="s">
        <v>65</v>
      </c>
      <c r="U382" t="s">
        <v>66</v>
      </c>
      <c r="V382" t="s">
        <v>66</v>
      </c>
      <c r="X382" t="b">
        <v>1</v>
      </c>
      <c r="Y382" t="b">
        <v>1</v>
      </c>
      <c r="Z382" t="b">
        <v>1</v>
      </c>
      <c r="AA382">
        <v>103</v>
      </c>
      <c r="AB382">
        <v>235</v>
      </c>
      <c r="AC382" t="s">
        <v>67</v>
      </c>
      <c r="AD382" t="b">
        <v>0</v>
      </c>
      <c r="AE382" t="b">
        <v>0</v>
      </c>
      <c r="AF382" t="s">
        <v>68</v>
      </c>
      <c r="AG382" t="s">
        <v>60</v>
      </c>
      <c r="AH382" t="s">
        <v>60</v>
      </c>
      <c r="AI382" t="b">
        <v>1</v>
      </c>
      <c r="AJ382" t="s">
        <v>60</v>
      </c>
      <c r="AK382" t="s">
        <v>60</v>
      </c>
      <c r="AL382" t="s">
        <v>60</v>
      </c>
      <c r="AM382" t="s">
        <v>60</v>
      </c>
      <c r="AN382" t="s">
        <v>69</v>
      </c>
      <c r="AO382" t="s">
        <v>70</v>
      </c>
      <c r="AP382" t="b">
        <v>0</v>
      </c>
      <c r="AQ382" t="b">
        <v>0</v>
      </c>
      <c r="AR382" t="s">
        <v>71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1</v>
      </c>
      <c r="BB382" t="s">
        <v>60</v>
      </c>
      <c r="BD382" t="s">
        <v>60</v>
      </c>
    </row>
    <row r="383" spans="1:56" x14ac:dyDescent="0.25">
      <c r="A383" t="s">
        <v>121</v>
      </c>
      <c r="B383" t="s">
        <v>446</v>
      </c>
      <c r="C383">
        <v>2102335</v>
      </c>
      <c r="D383" t="s">
        <v>89</v>
      </c>
      <c r="E383" t="s">
        <v>89</v>
      </c>
      <c r="F383" t="s">
        <v>445</v>
      </c>
      <c r="G383" t="str">
        <f>"0008"</f>
        <v>0008</v>
      </c>
      <c r="H383" t="str">
        <f>"09059"</f>
        <v>09059</v>
      </c>
      <c r="I383" t="s">
        <v>60</v>
      </c>
      <c r="J383" s="1">
        <v>21794</v>
      </c>
      <c r="K383" t="s">
        <v>61</v>
      </c>
      <c r="L383">
        <v>30</v>
      </c>
      <c r="M383" t="str">
        <f t="shared" si="28"/>
        <v>0</v>
      </c>
      <c r="N383" t="str">
        <f t="shared" si="26"/>
        <v>0</v>
      </c>
      <c r="O383">
        <v>30</v>
      </c>
      <c r="P383" t="s">
        <v>86</v>
      </c>
      <c r="Q383" t="s">
        <v>77</v>
      </c>
      <c r="R383" t="s">
        <v>77</v>
      </c>
      <c r="S383" t="s">
        <v>64</v>
      </c>
      <c r="T383" t="s">
        <v>65</v>
      </c>
      <c r="U383" t="s">
        <v>66</v>
      </c>
      <c r="V383" t="s">
        <v>66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67</v>
      </c>
      <c r="AD383" t="b">
        <v>0</v>
      </c>
      <c r="AE383" t="b">
        <v>0</v>
      </c>
      <c r="AF383" t="s">
        <v>68</v>
      </c>
      <c r="AG383" t="s">
        <v>60</v>
      </c>
      <c r="AH383" t="s">
        <v>60</v>
      </c>
      <c r="AI383" t="b">
        <v>1</v>
      </c>
      <c r="AJ383" t="s">
        <v>60</v>
      </c>
      <c r="AK383" t="s">
        <v>60</v>
      </c>
      <c r="AL383" t="s">
        <v>60</v>
      </c>
      <c r="AM383" t="s">
        <v>60</v>
      </c>
      <c r="AN383" t="s">
        <v>69</v>
      </c>
      <c r="AO383" t="s">
        <v>70</v>
      </c>
      <c r="AP383" t="b">
        <v>0</v>
      </c>
      <c r="AQ383" t="b">
        <v>0</v>
      </c>
      <c r="AR383" t="s">
        <v>71</v>
      </c>
      <c r="AS383" t="b">
        <v>0</v>
      </c>
      <c r="AT383" t="s">
        <v>60</v>
      </c>
      <c r="AU383" t="s">
        <v>60</v>
      </c>
      <c r="AX383" t="s">
        <v>60</v>
      </c>
      <c r="AY383" t="s">
        <v>60</v>
      </c>
      <c r="BA383" t="b">
        <v>1</v>
      </c>
      <c r="BB383" t="s">
        <v>60</v>
      </c>
      <c r="BD383" t="s">
        <v>60</v>
      </c>
    </row>
    <row r="384" spans="1:56" x14ac:dyDescent="0.25">
      <c r="A384" t="s">
        <v>121</v>
      </c>
      <c r="B384" t="s">
        <v>447</v>
      </c>
      <c r="C384">
        <v>2102335</v>
      </c>
      <c r="D384" t="s">
        <v>74</v>
      </c>
      <c r="E384" t="s">
        <v>74</v>
      </c>
      <c r="F384" t="s">
        <v>75</v>
      </c>
      <c r="G384" t="s">
        <v>297</v>
      </c>
      <c r="H384" t="str">
        <f>"06059"</f>
        <v>06059</v>
      </c>
      <c r="I384" t="s">
        <v>60</v>
      </c>
      <c r="J384" s="1">
        <v>21702</v>
      </c>
      <c r="K384" t="s">
        <v>61</v>
      </c>
      <c r="L384">
        <v>15</v>
      </c>
      <c r="M384" t="str">
        <f t="shared" si="28"/>
        <v>0</v>
      </c>
      <c r="N384" t="str">
        <f t="shared" si="26"/>
        <v>0</v>
      </c>
      <c r="O384">
        <v>15</v>
      </c>
      <c r="P384" t="s">
        <v>62</v>
      </c>
      <c r="Q384" t="s">
        <v>77</v>
      </c>
      <c r="R384" t="s">
        <v>77</v>
      </c>
      <c r="S384" t="s">
        <v>64</v>
      </c>
      <c r="T384" t="s">
        <v>65</v>
      </c>
      <c r="U384" t="s">
        <v>66</v>
      </c>
      <c r="V384" t="s">
        <v>66</v>
      </c>
      <c r="X384" t="b">
        <v>1</v>
      </c>
      <c r="Y384" t="b">
        <v>0</v>
      </c>
      <c r="Z384" t="b">
        <v>0</v>
      </c>
      <c r="AA384">
        <v>103</v>
      </c>
      <c r="AB384">
        <v>235</v>
      </c>
      <c r="AC384" t="s">
        <v>78</v>
      </c>
      <c r="AD384" t="b">
        <v>0</v>
      </c>
      <c r="AE384" t="b">
        <v>1</v>
      </c>
      <c r="AF384" t="s">
        <v>68</v>
      </c>
      <c r="AG384" t="s">
        <v>60</v>
      </c>
      <c r="AH384" t="s">
        <v>60</v>
      </c>
      <c r="AI384" t="b">
        <v>1</v>
      </c>
      <c r="AJ384" t="s">
        <v>79</v>
      </c>
      <c r="AK384" t="s">
        <v>60</v>
      </c>
      <c r="AL384" t="s">
        <v>60</v>
      </c>
      <c r="AM384" t="s">
        <v>60</v>
      </c>
      <c r="AN384" t="s">
        <v>69</v>
      </c>
      <c r="AO384" t="s">
        <v>70</v>
      </c>
      <c r="AP384" t="b">
        <v>0</v>
      </c>
      <c r="AQ384" t="b">
        <v>0</v>
      </c>
      <c r="AR384" t="s">
        <v>71</v>
      </c>
      <c r="AS384" t="b">
        <v>0</v>
      </c>
      <c r="AT384" t="s">
        <v>60</v>
      </c>
      <c r="AU384" t="s">
        <v>60</v>
      </c>
      <c r="AX384" t="s">
        <v>60</v>
      </c>
      <c r="AY384" t="s">
        <v>60</v>
      </c>
      <c r="BA384" t="b">
        <v>1</v>
      </c>
      <c r="BB384" t="s">
        <v>60</v>
      </c>
      <c r="BD384" t="s">
        <v>60</v>
      </c>
    </row>
    <row r="385" spans="1:56" x14ac:dyDescent="0.25">
      <c r="A385" t="s">
        <v>121</v>
      </c>
      <c r="B385" t="s">
        <v>446</v>
      </c>
      <c r="C385">
        <v>2102335</v>
      </c>
      <c r="D385" t="s">
        <v>81</v>
      </c>
      <c r="E385" t="s">
        <v>81</v>
      </c>
      <c r="F385" t="s">
        <v>445</v>
      </c>
      <c r="G385" t="s">
        <v>85</v>
      </c>
      <c r="H385" t="str">
        <f>"09059"</f>
        <v>09059</v>
      </c>
      <c r="I385" t="s">
        <v>60</v>
      </c>
      <c r="J385" s="1">
        <v>21794</v>
      </c>
      <c r="K385" t="s">
        <v>61</v>
      </c>
      <c r="L385">
        <v>28</v>
      </c>
      <c r="M385" t="str">
        <f t="shared" si="28"/>
        <v>0</v>
      </c>
      <c r="N385" t="str">
        <f t="shared" si="26"/>
        <v>0</v>
      </c>
      <c r="O385">
        <v>28</v>
      </c>
      <c r="P385" t="s">
        <v>86</v>
      </c>
      <c r="Q385" t="s">
        <v>77</v>
      </c>
      <c r="R385" t="s">
        <v>77</v>
      </c>
      <c r="S385" t="s">
        <v>64</v>
      </c>
      <c r="T385" t="s">
        <v>65</v>
      </c>
      <c r="U385" t="s">
        <v>66</v>
      </c>
      <c r="V385" t="s">
        <v>66</v>
      </c>
      <c r="X385" t="b">
        <v>1</v>
      </c>
      <c r="Y385" t="b">
        <v>1</v>
      </c>
      <c r="Z385" t="b">
        <v>1</v>
      </c>
      <c r="AA385">
        <v>103</v>
      </c>
      <c r="AB385">
        <v>235</v>
      </c>
      <c r="AC385" t="s">
        <v>67</v>
      </c>
      <c r="AD385" t="b">
        <v>0</v>
      </c>
      <c r="AE385" t="b">
        <v>0</v>
      </c>
      <c r="AF385" t="s">
        <v>68</v>
      </c>
      <c r="AG385" t="s">
        <v>60</v>
      </c>
      <c r="AH385" t="s">
        <v>60</v>
      </c>
      <c r="AI385" t="b">
        <v>1</v>
      </c>
      <c r="AJ385" t="s">
        <v>79</v>
      </c>
      <c r="AK385" t="s">
        <v>60</v>
      </c>
      <c r="AL385" t="s">
        <v>60</v>
      </c>
      <c r="AM385" t="s">
        <v>60</v>
      </c>
      <c r="AN385" t="s">
        <v>69</v>
      </c>
      <c r="AO385" t="s">
        <v>70</v>
      </c>
      <c r="AP385" t="b">
        <v>0</v>
      </c>
      <c r="AQ385" t="b">
        <v>0</v>
      </c>
      <c r="AR385" t="s">
        <v>71</v>
      </c>
      <c r="AS385" t="b">
        <v>0</v>
      </c>
      <c r="AT385" t="s">
        <v>72</v>
      </c>
      <c r="AU385" t="s">
        <v>60</v>
      </c>
      <c r="AX385" t="s">
        <v>60</v>
      </c>
      <c r="AY385" t="s">
        <v>60</v>
      </c>
      <c r="BA385" t="b">
        <v>1</v>
      </c>
      <c r="BB385" t="s">
        <v>60</v>
      </c>
      <c r="BD385" t="s">
        <v>60</v>
      </c>
    </row>
    <row r="386" spans="1:56" x14ac:dyDescent="0.25">
      <c r="A386" t="s">
        <v>193</v>
      </c>
      <c r="B386" t="s">
        <v>448</v>
      </c>
      <c r="C386">
        <v>7963040</v>
      </c>
      <c r="D386" t="s">
        <v>60</v>
      </c>
      <c r="E386" t="s">
        <v>60</v>
      </c>
      <c r="F386" t="s">
        <v>449</v>
      </c>
      <c r="G386" t="str">
        <f>"0001"</f>
        <v>0001</v>
      </c>
      <c r="H386" t="str">
        <f>"06054"</f>
        <v>06054</v>
      </c>
      <c r="I386" t="s">
        <v>60</v>
      </c>
      <c r="J386" s="1">
        <v>19876</v>
      </c>
      <c r="K386" t="s">
        <v>450</v>
      </c>
      <c r="L386">
        <v>1</v>
      </c>
      <c r="M386" t="str">
        <f t="shared" si="28"/>
        <v>0</v>
      </c>
      <c r="N386" t="str">
        <f t="shared" si="26"/>
        <v>0</v>
      </c>
      <c r="O386">
        <v>1</v>
      </c>
      <c r="P386" t="s">
        <v>83</v>
      </c>
      <c r="Q386" t="s">
        <v>77</v>
      </c>
      <c r="R386" t="s">
        <v>77</v>
      </c>
      <c r="S386" t="s">
        <v>64</v>
      </c>
      <c r="T386" t="s">
        <v>65</v>
      </c>
      <c r="U386" t="s">
        <v>66</v>
      </c>
      <c r="V386" t="s">
        <v>66</v>
      </c>
      <c r="X386" t="b">
        <v>0</v>
      </c>
      <c r="Y386" t="b">
        <v>0</v>
      </c>
      <c r="Z386" t="b">
        <v>0</v>
      </c>
      <c r="AA386">
        <v>999</v>
      </c>
      <c r="AB386">
        <v>20</v>
      </c>
      <c r="AC386" t="s">
        <v>67</v>
      </c>
      <c r="AD386" t="b">
        <v>0</v>
      </c>
      <c r="AE386" t="b">
        <v>0</v>
      </c>
      <c r="AF386" t="s">
        <v>68</v>
      </c>
      <c r="AG386" t="s">
        <v>60</v>
      </c>
      <c r="AH386" t="s">
        <v>60</v>
      </c>
      <c r="AI386" t="b">
        <v>1</v>
      </c>
      <c r="AJ386" t="s">
        <v>60</v>
      </c>
      <c r="AK386" t="s">
        <v>60</v>
      </c>
      <c r="AL386" t="s">
        <v>60</v>
      </c>
      <c r="AM386" t="s">
        <v>60</v>
      </c>
      <c r="AN386" t="s">
        <v>69</v>
      </c>
      <c r="AO386" t="s">
        <v>108</v>
      </c>
      <c r="AP386" t="b">
        <v>0</v>
      </c>
      <c r="AQ386" t="b">
        <v>0</v>
      </c>
      <c r="AR386" t="s">
        <v>71</v>
      </c>
      <c r="AS386" t="b">
        <v>1</v>
      </c>
      <c r="AT386" t="s">
        <v>72</v>
      </c>
      <c r="AU386" t="s">
        <v>60</v>
      </c>
      <c r="AX386" t="s">
        <v>101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193</v>
      </c>
      <c r="B387" t="s">
        <v>448</v>
      </c>
      <c r="C387">
        <v>7963040</v>
      </c>
      <c r="D387" t="s">
        <v>60</v>
      </c>
      <c r="E387" t="s">
        <v>60</v>
      </c>
      <c r="F387" t="s">
        <v>449</v>
      </c>
      <c r="G387" t="str">
        <f>"0002"</f>
        <v>0002</v>
      </c>
      <c r="H387" t="str">
        <f>"06054"</f>
        <v>06054</v>
      </c>
      <c r="I387" t="s">
        <v>60</v>
      </c>
      <c r="J387" s="1">
        <v>19876</v>
      </c>
      <c r="K387" t="s">
        <v>450</v>
      </c>
      <c r="L387">
        <v>1</v>
      </c>
      <c r="M387" t="str">
        <f t="shared" si="28"/>
        <v>0</v>
      </c>
      <c r="N387" t="str">
        <f t="shared" si="26"/>
        <v>0</v>
      </c>
      <c r="O387">
        <v>1</v>
      </c>
      <c r="P387" t="s">
        <v>83</v>
      </c>
      <c r="Q387" t="s">
        <v>77</v>
      </c>
      <c r="R387" t="s">
        <v>77</v>
      </c>
      <c r="S387" t="s">
        <v>64</v>
      </c>
      <c r="T387" t="s">
        <v>65</v>
      </c>
      <c r="U387" t="s">
        <v>66</v>
      </c>
      <c r="V387" t="s">
        <v>66</v>
      </c>
      <c r="X387" t="b">
        <v>0</v>
      </c>
      <c r="Y387" t="b">
        <v>0</v>
      </c>
      <c r="Z387" t="b">
        <v>0</v>
      </c>
      <c r="AA387">
        <v>103</v>
      </c>
      <c r="AB387">
        <v>20</v>
      </c>
      <c r="AC387" t="s">
        <v>67</v>
      </c>
      <c r="AD387" t="b">
        <v>0</v>
      </c>
      <c r="AE387" t="b">
        <v>0</v>
      </c>
      <c r="AF387" t="s">
        <v>68</v>
      </c>
      <c r="AG387" t="s">
        <v>60</v>
      </c>
      <c r="AH387" t="s">
        <v>60</v>
      </c>
      <c r="AI387" t="b">
        <v>1</v>
      </c>
      <c r="AJ387" t="s">
        <v>60</v>
      </c>
      <c r="AK387" t="s">
        <v>60</v>
      </c>
      <c r="AL387" t="s">
        <v>60</v>
      </c>
      <c r="AM387" t="s">
        <v>60</v>
      </c>
      <c r="AN387" t="s">
        <v>69</v>
      </c>
      <c r="AO387" t="s">
        <v>108</v>
      </c>
      <c r="AP387" t="b">
        <v>0</v>
      </c>
      <c r="AQ387" t="b">
        <v>0</v>
      </c>
      <c r="AR387" t="s">
        <v>71</v>
      </c>
      <c r="AS387" t="b">
        <v>1</v>
      </c>
      <c r="AT387" t="s">
        <v>72</v>
      </c>
      <c r="AU387" t="s">
        <v>60</v>
      </c>
      <c r="AX387" t="s">
        <v>101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193</v>
      </c>
      <c r="B388" t="s">
        <v>448</v>
      </c>
      <c r="C388">
        <v>7963040</v>
      </c>
      <c r="D388" t="s">
        <v>60</v>
      </c>
      <c r="E388" t="s">
        <v>60</v>
      </c>
      <c r="F388" t="s">
        <v>449</v>
      </c>
      <c r="G388" t="str">
        <f>"0003"</f>
        <v>0003</v>
      </c>
      <c r="H388" t="str">
        <f>"06054"</f>
        <v>06054</v>
      </c>
      <c r="I388" t="s">
        <v>60</v>
      </c>
      <c r="J388" s="1">
        <v>19876</v>
      </c>
      <c r="K388" t="s">
        <v>450</v>
      </c>
      <c r="L388">
        <v>1</v>
      </c>
      <c r="M388" t="str">
        <f t="shared" si="28"/>
        <v>0</v>
      </c>
      <c r="N388" t="str">
        <f t="shared" si="26"/>
        <v>0</v>
      </c>
      <c r="O388">
        <v>1</v>
      </c>
      <c r="P388" t="s">
        <v>83</v>
      </c>
      <c r="Q388" t="s">
        <v>77</v>
      </c>
      <c r="R388" t="s">
        <v>77</v>
      </c>
      <c r="S388" t="s">
        <v>64</v>
      </c>
      <c r="T388" t="s">
        <v>65</v>
      </c>
      <c r="U388" t="s">
        <v>66</v>
      </c>
      <c r="V388" t="s">
        <v>66</v>
      </c>
      <c r="X388" t="b">
        <v>0</v>
      </c>
      <c r="Y388" t="b">
        <v>0</v>
      </c>
      <c r="Z388" t="b">
        <v>0</v>
      </c>
      <c r="AA388">
        <v>103</v>
      </c>
      <c r="AB388">
        <v>30</v>
      </c>
      <c r="AC388" t="s">
        <v>67</v>
      </c>
      <c r="AD388" t="b">
        <v>0</v>
      </c>
      <c r="AE388" t="b">
        <v>0</v>
      </c>
      <c r="AF388" t="s">
        <v>68</v>
      </c>
      <c r="AG388" t="s">
        <v>60</v>
      </c>
      <c r="AH388" t="s">
        <v>60</v>
      </c>
      <c r="AI388" t="b">
        <v>1</v>
      </c>
      <c r="AJ388" t="s">
        <v>60</v>
      </c>
      <c r="AK388" t="s">
        <v>60</v>
      </c>
      <c r="AL388" t="s">
        <v>60</v>
      </c>
      <c r="AM388" t="s">
        <v>60</v>
      </c>
      <c r="AN388" t="s">
        <v>69</v>
      </c>
      <c r="AO388" t="s">
        <v>108</v>
      </c>
      <c r="AP388" t="b">
        <v>0</v>
      </c>
      <c r="AQ388" t="b">
        <v>0</v>
      </c>
      <c r="AR388" t="s">
        <v>71</v>
      </c>
      <c r="AS388" t="b">
        <v>1</v>
      </c>
      <c r="AT388" t="s">
        <v>72</v>
      </c>
      <c r="AU388" t="s">
        <v>60</v>
      </c>
      <c r="AX388" t="s">
        <v>101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312</v>
      </c>
      <c r="B389" t="s">
        <v>451</v>
      </c>
      <c r="C389" t="s">
        <v>452</v>
      </c>
      <c r="D389" t="s">
        <v>81</v>
      </c>
      <c r="E389" t="s">
        <v>81</v>
      </c>
      <c r="F389" t="s">
        <v>453</v>
      </c>
      <c r="G389">
        <v>1001</v>
      </c>
      <c r="H389" t="s">
        <v>60</v>
      </c>
      <c r="I389" t="s">
        <v>60</v>
      </c>
      <c r="K389" t="s">
        <v>61</v>
      </c>
      <c r="L389">
        <v>25</v>
      </c>
      <c r="N389" t="str">
        <f t="shared" si="26"/>
        <v>0</v>
      </c>
      <c r="O389">
        <v>25</v>
      </c>
      <c r="P389" t="s">
        <v>83</v>
      </c>
      <c r="Q389" t="s">
        <v>63</v>
      </c>
      <c r="R389" t="s">
        <v>77</v>
      </c>
      <c r="S389" t="s">
        <v>64</v>
      </c>
      <c r="T389" t="s">
        <v>65</v>
      </c>
      <c r="U389" t="s">
        <v>66</v>
      </c>
      <c r="V389" t="s">
        <v>66</v>
      </c>
      <c r="X389" t="b">
        <v>0</v>
      </c>
      <c r="Y389" t="b">
        <v>0</v>
      </c>
      <c r="Z389" t="b">
        <v>0</v>
      </c>
      <c r="AA389">
        <v>999</v>
      </c>
      <c r="AB389">
        <v>235</v>
      </c>
      <c r="AC389" t="s">
        <v>67</v>
      </c>
      <c r="AD389" t="b">
        <v>1</v>
      </c>
      <c r="AE389" t="b">
        <v>1</v>
      </c>
      <c r="AF389" t="s">
        <v>68</v>
      </c>
      <c r="AG389" t="s">
        <v>60</v>
      </c>
      <c r="AH389" t="s">
        <v>60</v>
      </c>
      <c r="AI389" t="b">
        <v>0</v>
      </c>
      <c r="AJ389" t="s">
        <v>60</v>
      </c>
      <c r="AK389" t="s">
        <v>60</v>
      </c>
      <c r="AL389" t="s">
        <v>60</v>
      </c>
      <c r="AM389" t="s">
        <v>60</v>
      </c>
      <c r="AN389" t="s">
        <v>69</v>
      </c>
      <c r="AO389" t="s">
        <v>108</v>
      </c>
      <c r="AP389" t="b">
        <v>0</v>
      </c>
      <c r="AQ389" t="b">
        <v>0</v>
      </c>
      <c r="AR389" t="s">
        <v>71</v>
      </c>
      <c r="AS389" t="b">
        <v>0</v>
      </c>
      <c r="AT389" t="s">
        <v>72</v>
      </c>
      <c r="AU389" t="s">
        <v>60</v>
      </c>
      <c r="AX389" t="s">
        <v>101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193</v>
      </c>
      <c r="B390" t="s">
        <v>454</v>
      </c>
      <c r="C390">
        <v>7920025</v>
      </c>
      <c r="D390" t="s">
        <v>131</v>
      </c>
      <c r="E390" t="s">
        <v>131</v>
      </c>
      <c r="G390">
        <v>1001</v>
      </c>
      <c r="H390" t="str">
        <f>"06003"</f>
        <v>06003</v>
      </c>
      <c r="I390" t="s">
        <v>60</v>
      </c>
      <c r="J390" s="2">
        <v>42889</v>
      </c>
      <c r="K390" t="s">
        <v>61</v>
      </c>
      <c r="L390">
        <v>25</v>
      </c>
      <c r="M390" t="str">
        <f t="shared" ref="M390:M396" si="29">"0"</f>
        <v>0</v>
      </c>
      <c r="N390" t="str">
        <f t="shared" si="26"/>
        <v>0</v>
      </c>
      <c r="O390">
        <v>25</v>
      </c>
      <c r="P390" t="s">
        <v>62</v>
      </c>
      <c r="Q390" t="s">
        <v>77</v>
      </c>
      <c r="R390" t="s">
        <v>77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200</v>
      </c>
      <c r="AB390">
        <v>230</v>
      </c>
      <c r="AC390" t="s">
        <v>67</v>
      </c>
      <c r="AD390" t="b">
        <v>0</v>
      </c>
      <c r="AE390" t="b">
        <v>0</v>
      </c>
      <c r="AF390" t="s">
        <v>68</v>
      </c>
      <c r="AG390" t="s">
        <v>60</v>
      </c>
      <c r="AH390" t="s">
        <v>60</v>
      </c>
      <c r="AI390" t="b">
        <v>1</v>
      </c>
      <c r="AJ390" t="s">
        <v>60</v>
      </c>
      <c r="AK390" t="s">
        <v>60</v>
      </c>
      <c r="AL390" t="s">
        <v>60</v>
      </c>
      <c r="AM390" t="s">
        <v>60</v>
      </c>
      <c r="AN390" t="s">
        <v>69</v>
      </c>
      <c r="AO390" t="s">
        <v>126</v>
      </c>
      <c r="AP390" t="b">
        <v>0</v>
      </c>
      <c r="AQ390" t="b">
        <v>0</v>
      </c>
      <c r="AR390" t="s">
        <v>71</v>
      </c>
      <c r="AS390" t="b">
        <v>0</v>
      </c>
      <c r="AT390" t="s">
        <v>60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379</v>
      </c>
      <c r="B391" t="s">
        <v>455</v>
      </c>
      <c r="C391">
        <v>8500395</v>
      </c>
      <c r="D391" t="s">
        <v>74</v>
      </c>
      <c r="E391" t="s">
        <v>74</v>
      </c>
      <c r="F391" t="s">
        <v>456</v>
      </c>
      <c r="G391">
        <v>1002</v>
      </c>
      <c r="H391" t="str">
        <f>"06012"</f>
        <v>06012</v>
      </c>
      <c r="I391" t="s">
        <v>60</v>
      </c>
      <c r="J391" s="2">
        <v>42898</v>
      </c>
      <c r="K391" t="s">
        <v>61</v>
      </c>
      <c r="L391">
        <v>29</v>
      </c>
      <c r="M391" t="str">
        <f t="shared" si="29"/>
        <v>0</v>
      </c>
      <c r="N391" t="str">
        <f t="shared" si="26"/>
        <v>0</v>
      </c>
      <c r="O391">
        <v>29</v>
      </c>
      <c r="P391" t="s">
        <v>83</v>
      </c>
      <c r="Q391" t="s">
        <v>77</v>
      </c>
      <c r="R391" t="s">
        <v>77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300</v>
      </c>
      <c r="AB391">
        <v>235</v>
      </c>
      <c r="AC391" t="s">
        <v>67</v>
      </c>
      <c r="AD391" t="b">
        <v>0</v>
      </c>
      <c r="AE391" t="b">
        <v>0</v>
      </c>
      <c r="AF391" t="s">
        <v>68</v>
      </c>
      <c r="AG391" t="s">
        <v>60</v>
      </c>
      <c r="AH391" t="s">
        <v>60</v>
      </c>
      <c r="AI391" t="b">
        <v>1</v>
      </c>
      <c r="AJ391" t="s">
        <v>60</v>
      </c>
      <c r="AK391" t="s">
        <v>60</v>
      </c>
      <c r="AL391" t="s">
        <v>60</v>
      </c>
      <c r="AM391" t="s">
        <v>60</v>
      </c>
      <c r="AN391" t="s">
        <v>69</v>
      </c>
      <c r="AO391" t="s">
        <v>108</v>
      </c>
      <c r="AP391" t="b">
        <v>0</v>
      </c>
      <c r="AQ391" t="b">
        <v>0</v>
      </c>
      <c r="AR391" t="s">
        <v>71</v>
      </c>
      <c r="AS391" t="b">
        <v>0</v>
      </c>
      <c r="AT391" t="s">
        <v>60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C391">
        <v>8500395</v>
      </c>
      <c r="BD391" t="s">
        <v>60</v>
      </c>
    </row>
    <row r="392" spans="1:56" x14ac:dyDescent="0.25">
      <c r="A392" t="s">
        <v>379</v>
      </c>
      <c r="B392" t="s">
        <v>457</v>
      </c>
      <c r="C392">
        <v>8500395</v>
      </c>
      <c r="D392" t="s">
        <v>74</v>
      </c>
      <c r="E392" t="s">
        <v>74</v>
      </c>
      <c r="F392" t="s">
        <v>456</v>
      </c>
      <c r="G392">
        <v>2001</v>
      </c>
      <c r="H392" t="str">
        <f>"06012"</f>
        <v>06012</v>
      </c>
      <c r="I392" t="s">
        <v>60</v>
      </c>
      <c r="J392" s="2">
        <v>42898</v>
      </c>
      <c r="K392" t="s">
        <v>61</v>
      </c>
      <c r="L392">
        <v>29</v>
      </c>
      <c r="M392" t="str">
        <f t="shared" si="29"/>
        <v>0</v>
      </c>
      <c r="N392" t="str">
        <f t="shared" si="26"/>
        <v>0</v>
      </c>
      <c r="O392">
        <v>29</v>
      </c>
      <c r="P392" t="s">
        <v>86</v>
      </c>
      <c r="Q392" t="s">
        <v>77</v>
      </c>
      <c r="R392" t="s">
        <v>77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300</v>
      </c>
      <c r="AB392">
        <v>235</v>
      </c>
      <c r="AC392" t="s">
        <v>67</v>
      </c>
      <c r="AD392" t="b">
        <v>0</v>
      </c>
      <c r="AE392" t="b">
        <v>0</v>
      </c>
      <c r="AF392" t="s">
        <v>68</v>
      </c>
      <c r="AG392" t="s">
        <v>60</v>
      </c>
      <c r="AH392" t="s">
        <v>60</v>
      </c>
      <c r="AI392" t="b">
        <v>1</v>
      </c>
      <c r="AJ392" t="s">
        <v>60</v>
      </c>
      <c r="AK392" t="s">
        <v>60</v>
      </c>
      <c r="AL392" t="s">
        <v>60</v>
      </c>
      <c r="AM392" t="s">
        <v>60</v>
      </c>
      <c r="AN392" t="s">
        <v>69</v>
      </c>
      <c r="AO392" t="s">
        <v>108</v>
      </c>
      <c r="AP392" t="b">
        <v>0</v>
      </c>
      <c r="AQ392" t="b">
        <v>0</v>
      </c>
      <c r="AR392" t="s">
        <v>71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C392">
        <v>8500395</v>
      </c>
      <c r="BD392" t="s">
        <v>60</v>
      </c>
    </row>
    <row r="393" spans="1:56" x14ac:dyDescent="0.25">
      <c r="A393" t="s">
        <v>284</v>
      </c>
      <c r="B393" t="s">
        <v>458</v>
      </c>
      <c r="C393">
        <v>1201315</v>
      </c>
      <c r="D393" t="s">
        <v>91</v>
      </c>
      <c r="E393" t="s">
        <v>91</v>
      </c>
      <c r="F393" t="s">
        <v>292</v>
      </c>
      <c r="G393">
        <v>1001</v>
      </c>
      <c r="H393">
        <v>11005</v>
      </c>
      <c r="I393" t="s">
        <v>60</v>
      </c>
      <c r="J393" s="2">
        <v>43044</v>
      </c>
      <c r="K393" t="s">
        <v>61</v>
      </c>
      <c r="L393">
        <v>30</v>
      </c>
      <c r="M393" t="str">
        <f t="shared" si="29"/>
        <v>0</v>
      </c>
      <c r="N393" t="str">
        <f t="shared" si="26"/>
        <v>0</v>
      </c>
      <c r="O393">
        <v>30</v>
      </c>
      <c r="P393" t="s">
        <v>83</v>
      </c>
      <c r="Q393" t="s">
        <v>63</v>
      </c>
      <c r="R393" t="s">
        <v>63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67</v>
      </c>
      <c r="AD393" t="b">
        <v>0</v>
      </c>
      <c r="AE393" t="b">
        <v>0</v>
      </c>
      <c r="AF393" t="s">
        <v>68</v>
      </c>
      <c r="AG393" t="s">
        <v>60</v>
      </c>
      <c r="AH393" t="s">
        <v>60</v>
      </c>
      <c r="AI393" t="b">
        <v>1</v>
      </c>
      <c r="AJ393" t="s">
        <v>156</v>
      </c>
      <c r="AK393" t="s">
        <v>60</v>
      </c>
      <c r="AL393" t="s">
        <v>60</v>
      </c>
      <c r="AM393" t="s">
        <v>60</v>
      </c>
      <c r="AN393" t="s">
        <v>69</v>
      </c>
      <c r="AO393" t="s">
        <v>70</v>
      </c>
      <c r="AP393" t="b">
        <v>0</v>
      </c>
      <c r="AQ393" t="b">
        <v>0</v>
      </c>
      <c r="AR393" t="s">
        <v>71</v>
      </c>
      <c r="AS393" t="b">
        <v>0</v>
      </c>
      <c r="AT393" t="s">
        <v>72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284</v>
      </c>
      <c r="B394" t="s">
        <v>458</v>
      </c>
      <c r="C394">
        <v>1201315</v>
      </c>
      <c r="D394" t="s">
        <v>131</v>
      </c>
      <c r="E394" t="s">
        <v>131</v>
      </c>
      <c r="F394" t="s">
        <v>292</v>
      </c>
      <c r="G394">
        <v>1002</v>
      </c>
      <c r="H394">
        <v>11005</v>
      </c>
      <c r="I394" t="s">
        <v>60</v>
      </c>
      <c r="J394" s="2">
        <v>43044</v>
      </c>
      <c r="K394" t="s">
        <v>61</v>
      </c>
      <c r="L394">
        <v>25</v>
      </c>
      <c r="M394" t="str">
        <f t="shared" si="29"/>
        <v>0</v>
      </c>
      <c r="N394" t="str">
        <f t="shared" si="26"/>
        <v>0</v>
      </c>
      <c r="O394">
        <v>25</v>
      </c>
      <c r="P394" t="s">
        <v>83</v>
      </c>
      <c r="Q394" t="s">
        <v>63</v>
      </c>
      <c r="R394" t="s">
        <v>63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67</v>
      </c>
      <c r="AD394" t="b">
        <v>0</v>
      </c>
      <c r="AE394" t="b">
        <v>0</v>
      </c>
      <c r="AF394" t="s">
        <v>68</v>
      </c>
      <c r="AG394" t="s">
        <v>60</v>
      </c>
      <c r="AH394" t="s">
        <v>60</v>
      </c>
      <c r="AI394" t="b">
        <v>1</v>
      </c>
      <c r="AJ394" t="s">
        <v>156</v>
      </c>
      <c r="AK394" t="s">
        <v>60</v>
      </c>
      <c r="AL394" t="s">
        <v>60</v>
      </c>
      <c r="AM394" t="s">
        <v>60</v>
      </c>
      <c r="AN394" t="s">
        <v>69</v>
      </c>
      <c r="AO394" t="s">
        <v>70</v>
      </c>
      <c r="AP394" t="b">
        <v>0</v>
      </c>
      <c r="AQ394" t="b">
        <v>0</v>
      </c>
      <c r="AR394" t="s">
        <v>71</v>
      </c>
      <c r="AS394" t="b">
        <v>0</v>
      </c>
      <c r="AT394" t="s">
        <v>72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284</v>
      </c>
      <c r="B395" t="s">
        <v>459</v>
      </c>
      <c r="C395">
        <v>1211300</v>
      </c>
      <c r="D395" t="s">
        <v>91</v>
      </c>
      <c r="E395" t="s">
        <v>91</v>
      </c>
      <c r="F395" t="s">
        <v>292</v>
      </c>
      <c r="G395">
        <v>2001</v>
      </c>
      <c r="H395">
        <v>11005</v>
      </c>
      <c r="I395" t="s">
        <v>60</v>
      </c>
      <c r="J395" s="2">
        <v>43044</v>
      </c>
      <c r="K395" t="s">
        <v>61</v>
      </c>
      <c r="L395">
        <v>30</v>
      </c>
      <c r="M395" t="str">
        <f t="shared" si="29"/>
        <v>0</v>
      </c>
      <c r="N395" t="str">
        <f t="shared" si="26"/>
        <v>0</v>
      </c>
      <c r="O395">
        <v>30</v>
      </c>
      <c r="P395" t="s">
        <v>86</v>
      </c>
      <c r="Q395" t="s">
        <v>63</v>
      </c>
      <c r="R395" t="s">
        <v>63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67</v>
      </c>
      <c r="AD395" t="b">
        <v>0</v>
      </c>
      <c r="AE395" t="b">
        <v>0</v>
      </c>
      <c r="AF395" t="s">
        <v>68</v>
      </c>
      <c r="AG395" t="s">
        <v>60</v>
      </c>
      <c r="AH395" t="s">
        <v>60</v>
      </c>
      <c r="AI395" t="b">
        <v>1</v>
      </c>
      <c r="AJ395" t="s">
        <v>156</v>
      </c>
      <c r="AK395" t="s">
        <v>60</v>
      </c>
      <c r="AL395" t="s">
        <v>60</v>
      </c>
      <c r="AM395" t="s">
        <v>60</v>
      </c>
      <c r="AN395" t="s">
        <v>69</v>
      </c>
      <c r="AO395" t="s">
        <v>70</v>
      </c>
      <c r="AP395" t="b">
        <v>0</v>
      </c>
      <c r="AQ395" t="b">
        <v>0</v>
      </c>
      <c r="AR395" t="s">
        <v>71</v>
      </c>
      <c r="AS395" t="b">
        <v>0</v>
      </c>
      <c r="AT395" t="s">
        <v>72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284</v>
      </c>
      <c r="B396" t="s">
        <v>459</v>
      </c>
      <c r="C396">
        <v>1211300</v>
      </c>
      <c r="D396" t="s">
        <v>131</v>
      </c>
      <c r="E396" t="s">
        <v>131</v>
      </c>
      <c r="F396" t="s">
        <v>292</v>
      </c>
      <c r="G396">
        <v>2002</v>
      </c>
      <c r="H396">
        <v>11005</v>
      </c>
      <c r="I396" t="s">
        <v>60</v>
      </c>
      <c r="J396" s="2">
        <v>43044</v>
      </c>
      <c r="K396" t="s">
        <v>61</v>
      </c>
      <c r="L396">
        <v>30</v>
      </c>
      <c r="M396" t="str">
        <f t="shared" si="29"/>
        <v>0</v>
      </c>
      <c r="N396" t="str">
        <f t="shared" si="26"/>
        <v>0</v>
      </c>
      <c r="O396">
        <v>30</v>
      </c>
      <c r="P396" t="s">
        <v>86</v>
      </c>
      <c r="Q396" t="s">
        <v>63</v>
      </c>
      <c r="R396" t="s">
        <v>63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67</v>
      </c>
      <c r="AD396" t="b">
        <v>0</v>
      </c>
      <c r="AE396" t="b">
        <v>0</v>
      </c>
      <c r="AF396" t="s">
        <v>68</v>
      </c>
      <c r="AG396" t="s">
        <v>60</v>
      </c>
      <c r="AH396" t="s">
        <v>60</v>
      </c>
      <c r="AI396" t="b">
        <v>1</v>
      </c>
      <c r="AJ396" t="s">
        <v>156</v>
      </c>
      <c r="AK396" t="s">
        <v>60</v>
      </c>
      <c r="AL396" t="s">
        <v>60</v>
      </c>
      <c r="AM396" t="s">
        <v>60</v>
      </c>
      <c r="AN396" t="s">
        <v>69</v>
      </c>
      <c r="AO396" t="s">
        <v>70</v>
      </c>
      <c r="AP396" t="b">
        <v>0</v>
      </c>
      <c r="AQ396" t="b">
        <v>0</v>
      </c>
      <c r="AR396" t="s">
        <v>71</v>
      </c>
      <c r="AS396" t="b">
        <v>0</v>
      </c>
      <c r="AT396" t="s">
        <v>72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312</v>
      </c>
      <c r="B397" t="s">
        <v>460</v>
      </c>
      <c r="C397" t="s">
        <v>452</v>
      </c>
      <c r="D397" t="s">
        <v>81</v>
      </c>
      <c r="E397" t="s">
        <v>81</v>
      </c>
      <c r="F397" t="s">
        <v>453</v>
      </c>
      <c r="G397" t="s">
        <v>461</v>
      </c>
      <c r="H397" t="s">
        <v>60</v>
      </c>
      <c r="I397" t="s">
        <v>60</v>
      </c>
      <c r="K397" t="s">
        <v>61</v>
      </c>
      <c r="L397">
        <v>25</v>
      </c>
      <c r="N397" t="str">
        <f t="shared" si="26"/>
        <v>0</v>
      </c>
      <c r="O397">
        <v>25</v>
      </c>
      <c r="P397" t="s">
        <v>86</v>
      </c>
      <c r="Q397" t="s">
        <v>63</v>
      </c>
      <c r="R397" t="s">
        <v>77</v>
      </c>
      <c r="S397" t="s">
        <v>64</v>
      </c>
      <c r="T397" t="s">
        <v>65</v>
      </c>
      <c r="U397" t="s">
        <v>66</v>
      </c>
      <c r="V397" t="s">
        <v>66</v>
      </c>
      <c r="X397" t="b">
        <v>0</v>
      </c>
      <c r="Y397" t="b">
        <v>0</v>
      </c>
      <c r="Z397" t="b">
        <v>0</v>
      </c>
      <c r="AA397">
        <v>999</v>
      </c>
      <c r="AB397">
        <v>235</v>
      </c>
      <c r="AC397" t="s">
        <v>67</v>
      </c>
      <c r="AD397" t="b">
        <v>1</v>
      </c>
      <c r="AE397" t="b">
        <v>1</v>
      </c>
      <c r="AF397" t="s">
        <v>68</v>
      </c>
      <c r="AG397" t="s">
        <v>60</v>
      </c>
      <c r="AH397" t="s">
        <v>60</v>
      </c>
      <c r="AI397" t="b">
        <v>0</v>
      </c>
      <c r="AJ397" t="s">
        <v>60</v>
      </c>
      <c r="AK397" t="s">
        <v>60</v>
      </c>
      <c r="AL397" t="s">
        <v>60</v>
      </c>
      <c r="AM397" t="s">
        <v>60</v>
      </c>
      <c r="AN397" t="s">
        <v>69</v>
      </c>
      <c r="AO397" t="s">
        <v>108</v>
      </c>
      <c r="AP397" t="b">
        <v>0</v>
      </c>
      <c r="AQ397" t="b">
        <v>0</v>
      </c>
      <c r="AR397" t="s">
        <v>71</v>
      </c>
      <c r="AS397" t="b">
        <v>0</v>
      </c>
      <c r="AT397" t="s">
        <v>72</v>
      </c>
      <c r="AU397" t="s">
        <v>60</v>
      </c>
      <c r="AX397" t="s">
        <v>462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124</v>
      </c>
      <c r="B398" t="s">
        <v>463</v>
      </c>
      <c r="C398">
        <v>1000410</v>
      </c>
      <c r="D398" t="s">
        <v>81</v>
      </c>
      <c r="E398" t="s">
        <v>131</v>
      </c>
      <c r="F398" t="s">
        <v>464</v>
      </c>
      <c r="G398" t="s">
        <v>465</v>
      </c>
      <c r="H398" t="str">
        <f>"03002"</f>
        <v>03002</v>
      </c>
      <c r="I398" t="s">
        <v>60</v>
      </c>
      <c r="J398" s="2">
        <v>42796</v>
      </c>
      <c r="K398" t="s">
        <v>61</v>
      </c>
      <c r="L398">
        <v>25</v>
      </c>
      <c r="N398" t="str">
        <f t="shared" si="26"/>
        <v>0</v>
      </c>
      <c r="O398">
        <v>25</v>
      </c>
      <c r="P398" t="s">
        <v>62</v>
      </c>
      <c r="Q398" t="s">
        <v>77</v>
      </c>
      <c r="R398" t="s">
        <v>77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103</v>
      </c>
      <c r="AB398">
        <v>465</v>
      </c>
      <c r="AC398" t="s">
        <v>67</v>
      </c>
      <c r="AD398" t="b">
        <v>0</v>
      </c>
      <c r="AE398" t="b">
        <v>0</v>
      </c>
      <c r="AF398" t="s">
        <v>68</v>
      </c>
      <c r="AG398" t="s">
        <v>60</v>
      </c>
      <c r="AH398" t="s">
        <v>60</v>
      </c>
      <c r="AI398" t="b">
        <v>1</v>
      </c>
      <c r="AJ398" t="s">
        <v>60</v>
      </c>
      <c r="AK398" t="s">
        <v>60</v>
      </c>
      <c r="AL398" t="s">
        <v>60</v>
      </c>
      <c r="AM398" t="s">
        <v>60</v>
      </c>
      <c r="AN398" t="s">
        <v>69</v>
      </c>
      <c r="AO398" t="s">
        <v>70</v>
      </c>
      <c r="AP398" t="b">
        <v>0</v>
      </c>
      <c r="AQ398" t="b">
        <v>0</v>
      </c>
      <c r="AR398" t="s">
        <v>142</v>
      </c>
      <c r="AS398" t="b">
        <v>0</v>
      </c>
      <c r="AT398" t="s">
        <v>60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124</v>
      </c>
      <c r="B399" t="s">
        <v>466</v>
      </c>
      <c r="C399">
        <v>1000410</v>
      </c>
      <c r="D399" t="s">
        <v>89</v>
      </c>
      <c r="E399" t="s">
        <v>89</v>
      </c>
      <c r="F399" t="s">
        <v>141</v>
      </c>
      <c r="G399" t="s">
        <v>467</v>
      </c>
      <c r="H399" t="str">
        <f>"03004"</f>
        <v>03004</v>
      </c>
      <c r="I399" t="s">
        <v>60</v>
      </c>
      <c r="J399" s="2">
        <v>42798</v>
      </c>
      <c r="K399" t="s">
        <v>61</v>
      </c>
      <c r="L399">
        <v>25</v>
      </c>
      <c r="N399" t="str">
        <f t="shared" si="26"/>
        <v>0</v>
      </c>
      <c r="O399">
        <v>25</v>
      </c>
      <c r="P399" t="s">
        <v>62</v>
      </c>
      <c r="Q399" t="s">
        <v>77</v>
      </c>
      <c r="R399" t="s">
        <v>77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67</v>
      </c>
      <c r="AD399" t="b">
        <v>0</v>
      </c>
      <c r="AE399" t="b">
        <v>0</v>
      </c>
      <c r="AF399" t="s">
        <v>68</v>
      </c>
      <c r="AG399" t="s">
        <v>60</v>
      </c>
      <c r="AH399" t="s">
        <v>60</v>
      </c>
      <c r="AI399" t="b">
        <v>1</v>
      </c>
      <c r="AJ399" t="s">
        <v>60</v>
      </c>
      <c r="AK399" t="s">
        <v>60</v>
      </c>
      <c r="AL399" t="s">
        <v>60</v>
      </c>
      <c r="AM399" t="s">
        <v>60</v>
      </c>
      <c r="AN399" t="s">
        <v>69</v>
      </c>
      <c r="AO399" t="s">
        <v>70</v>
      </c>
      <c r="AP399" t="b">
        <v>0</v>
      </c>
      <c r="AQ399" t="b">
        <v>0</v>
      </c>
      <c r="AR399" t="s">
        <v>142</v>
      </c>
      <c r="AS399" t="b">
        <v>0</v>
      </c>
      <c r="AT399" t="s">
        <v>60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D399" t="s">
        <v>60</v>
      </c>
    </row>
    <row r="400" spans="1:56" x14ac:dyDescent="0.25">
      <c r="A400" t="s">
        <v>124</v>
      </c>
      <c r="B400" t="s">
        <v>466</v>
      </c>
      <c r="C400">
        <v>1000410</v>
      </c>
      <c r="D400" t="s">
        <v>74</v>
      </c>
      <c r="E400" t="s">
        <v>74</v>
      </c>
      <c r="F400" t="s">
        <v>141</v>
      </c>
      <c r="G400" t="s">
        <v>468</v>
      </c>
      <c r="H400" t="str">
        <f>"03004"</f>
        <v>03004</v>
      </c>
      <c r="I400" t="s">
        <v>60</v>
      </c>
      <c r="J400" s="2">
        <v>42798</v>
      </c>
      <c r="K400" t="s">
        <v>61</v>
      </c>
      <c r="L400">
        <v>25</v>
      </c>
      <c r="N400" t="str">
        <f t="shared" si="26"/>
        <v>0</v>
      </c>
      <c r="O400">
        <v>25</v>
      </c>
      <c r="P400" t="s">
        <v>62</v>
      </c>
      <c r="Q400" t="s">
        <v>77</v>
      </c>
      <c r="R400" t="s">
        <v>77</v>
      </c>
      <c r="S400" t="s">
        <v>64</v>
      </c>
      <c r="T400" t="s">
        <v>65</v>
      </c>
      <c r="U400" t="s">
        <v>66</v>
      </c>
      <c r="V400" t="s">
        <v>66</v>
      </c>
      <c r="X400" t="b">
        <v>1</v>
      </c>
      <c r="Y400" t="b">
        <v>1</v>
      </c>
      <c r="Z400" t="b">
        <v>1</v>
      </c>
      <c r="AA400">
        <v>103</v>
      </c>
      <c r="AB400">
        <v>235</v>
      </c>
      <c r="AC400" t="s">
        <v>67</v>
      </c>
      <c r="AD400" t="b">
        <v>0</v>
      </c>
      <c r="AE400" t="b">
        <v>0</v>
      </c>
      <c r="AF400" t="s">
        <v>68</v>
      </c>
      <c r="AG400" t="s">
        <v>60</v>
      </c>
      <c r="AH400" t="s">
        <v>60</v>
      </c>
      <c r="AI400" t="b">
        <v>1</v>
      </c>
      <c r="AJ400" t="s">
        <v>60</v>
      </c>
      <c r="AK400" t="s">
        <v>60</v>
      </c>
      <c r="AL400" t="s">
        <v>60</v>
      </c>
      <c r="AM400" t="s">
        <v>60</v>
      </c>
      <c r="AN400" t="s">
        <v>69</v>
      </c>
      <c r="AO400" t="s">
        <v>70</v>
      </c>
      <c r="AP400" t="b">
        <v>0</v>
      </c>
      <c r="AQ400" t="b">
        <v>0</v>
      </c>
      <c r="AR400" t="s">
        <v>142</v>
      </c>
      <c r="AS400" t="b">
        <v>0</v>
      </c>
      <c r="AT400" t="s">
        <v>60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124</v>
      </c>
      <c r="B401" t="s">
        <v>466</v>
      </c>
      <c r="C401">
        <v>1000410</v>
      </c>
      <c r="D401" t="s">
        <v>91</v>
      </c>
      <c r="E401" t="s">
        <v>91</v>
      </c>
      <c r="F401" t="s">
        <v>141</v>
      </c>
      <c r="G401" t="s">
        <v>469</v>
      </c>
      <c r="H401" t="str">
        <f>"03004"</f>
        <v>03004</v>
      </c>
      <c r="I401" t="s">
        <v>60</v>
      </c>
      <c r="J401" s="2">
        <v>42798</v>
      </c>
      <c r="K401" t="s">
        <v>61</v>
      </c>
      <c r="L401">
        <v>25</v>
      </c>
      <c r="N401" t="str">
        <f t="shared" si="26"/>
        <v>0</v>
      </c>
      <c r="O401">
        <v>25</v>
      </c>
      <c r="P401" t="s">
        <v>62</v>
      </c>
      <c r="Q401" t="s">
        <v>77</v>
      </c>
      <c r="R401" t="s">
        <v>77</v>
      </c>
      <c r="S401" t="s">
        <v>64</v>
      </c>
      <c r="T401" t="s">
        <v>65</v>
      </c>
      <c r="U401" t="s">
        <v>66</v>
      </c>
      <c r="V401" t="s">
        <v>66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67</v>
      </c>
      <c r="AD401" t="b">
        <v>0</v>
      </c>
      <c r="AE401" t="b">
        <v>0</v>
      </c>
      <c r="AF401" t="s">
        <v>68</v>
      </c>
      <c r="AG401" t="s">
        <v>60</v>
      </c>
      <c r="AH401" t="s">
        <v>60</v>
      </c>
      <c r="AI401" t="b">
        <v>1</v>
      </c>
      <c r="AJ401" t="s">
        <v>60</v>
      </c>
      <c r="AK401" t="s">
        <v>60</v>
      </c>
      <c r="AL401" t="s">
        <v>60</v>
      </c>
      <c r="AM401" t="s">
        <v>60</v>
      </c>
      <c r="AN401" t="s">
        <v>69</v>
      </c>
      <c r="AO401" t="s">
        <v>70</v>
      </c>
      <c r="AP401" t="b">
        <v>0</v>
      </c>
      <c r="AQ401" t="b">
        <v>0</v>
      </c>
      <c r="AR401" t="s">
        <v>142</v>
      </c>
      <c r="AS401" t="b">
        <v>0</v>
      </c>
      <c r="AT401" t="s">
        <v>60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124</v>
      </c>
      <c r="B402" t="s">
        <v>470</v>
      </c>
      <c r="C402">
        <v>1000410</v>
      </c>
      <c r="D402" t="s">
        <v>131</v>
      </c>
      <c r="E402" t="s">
        <v>131</v>
      </c>
      <c r="F402" t="s">
        <v>141</v>
      </c>
      <c r="G402" t="s">
        <v>471</v>
      </c>
      <c r="H402" t="str">
        <f>"03004"</f>
        <v>03004</v>
      </c>
      <c r="I402" t="s">
        <v>60</v>
      </c>
      <c r="J402" s="2">
        <v>42798</v>
      </c>
      <c r="K402" t="s">
        <v>61</v>
      </c>
      <c r="L402">
        <v>26</v>
      </c>
      <c r="N402" t="str">
        <f t="shared" si="26"/>
        <v>0</v>
      </c>
      <c r="O402">
        <v>26</v>
      </c>
      <c r="P402" t="s">
        <v>62</v>
      </c>
      <c r="Q402" t="s">
        <v>77</v>
      </c>
      <c r="R402" t="s">
        <v>77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67</v>
      </c>
      <c r="AD402" t="b">
        <v>0</v>
      </c>
      <c r="AE402" t="b">
        <v>0</v>
      </c>
      <c r="AF402" t="s">
        <v>68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69</v>
      </c>
      <c r="AO402" t="s">
        <v>70</v>
      </c>
      <c r="AP402" t="b">
        <v>0</v>
      </c>
      <c r="AQ402" t="b">
        <v>0</v>
      </c>
      <c r="AR402" t="s">
        <v>142</v>
      </c>
      <c r="AS402" t="b">
        <v>0</v>
      </c>
      <c r="AT402" t="s">
        <v>60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124</v>
      </c>
      <c r="B403" t="s">
        <v>470</v>
      </c>
      <c r="C403">
        <v>1000410</v>
      </c>
      <c r="D403" t="s">
        <v>81</v>
      </c>
      <c r="E403" t="s">
        <v>81</v>
      </c>
      <c r="F403" t="s">
        <v>141</v>
      </c>
      <c r="G403" t="s">
        <v>472</v>
      </c>
      <c r="H403" t="str">
        <f>"03004"</f>
        <v>03004</v>
      </c>
      <c r="I403" t="s">
        <v>60</v>
      </c>
      <c r="J403" s="2">
        <v>42798</v>
      </c>
      <c r="K403" t="s">
        <v>61</v>
      </c>
      <c r="L403">
        <v>25</v>
      </c>
      <c r="N403" t="str">
        <f t="shared" si="26"/>
        <v>0</v>
      </c>
      <c r="O403">
        <v>25</v>
      </c>
      <c r="P403" t="s">
        <v>62</v>
      </c>
      <c r="Q403" t="s">
        <v>77</v>
      </c>
      <c r="R403" t="s">
        <v>77</v>
      </c>
      <c r="S403" t="s">
        <v>64</v>
      </c>
      <c r="T403" t="s">
        <v>65</v>
      </c>
      <c r="U403" t="s">
        <v>66</v>
      </c>
      <c r="V403" t="s">
        <v>66</v>
      </c>
      <c r="X403" t="b">
        <v>1</v>
      </c>
      <c r="Y403" t="b">
        <v>1</v>
      </c>
      <c r="Z403" t="b">
        <v>1</v>
      </c>
      <c r="AA403">
        <v>103</v>
      </c>
      <c r="AB403">
        <v>235</v>
      </c>
      <c r="AC403" t="s">
        <v>67</v>
      </c>
      <c r="AD403" t="b">
        <v>0</v>
      </c>
      <c r="AE403" t="b">
        <v>0</v>
      </c>
      <c r="AF403" t="s">
        <v>68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69</v>
      </c>
      <c r="AO403" t="s">
        <v>70</v>
      </c>
      <c r="AP403" t="b">
        <v>0</v>
      </c>
      <c r="AQ403" t="b">
        <v>0</v>
      </c>
      <c r="AR403" t="s">
        <v>142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124</v>
      </c>
      <c r="B404" t="s">
        <v>470</v>
      </c>
      <c r="C404">
        <v>1000410</v>
      </c>
      <c r="D404" t="s">
        <v>87</v>
      </c>
      <c r="E404" t="s">
        <v>87</v>
      </c>
      <c r="F404" t="s">
        <v>464</v>
      </c>
      <c r="G404" t="s">
        <v>473</v>
      </c>
      <c r="H404" t="str">
        <f>"03002"</f>
        <v>03002</v>
      </c>
      <c r="I404" t="s">
        <v>60</v>
      </c>
      <c r="J404" s="2">
        <v>42796</v>
      </c>
      <c r="K404" t="s">
        <v>61</v>
      </c>
      <c r="L404">
        <v>21</v>
      </c>
      <c r="N404" t="str">
        <f t="shared" si="26"/>
        <v>0</v>
      </c>
      <c r="O404">
        <v>21</v>
      </c>
      <c r="P404" t="s">
        <v>62</v>
      </c>
      <c r="Q404" t="s">
        <v>77</v>
      </c>
      <c r="R404" t="s">
        <v>77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103</v>
      </c>
      <c r="AB404">
        <v>235</v>
      </c>
      <c r="AC404" t="s">
        <v>67</v>
      </c>
      <c r="AD404" t="b">
        <v>0</v>
      </c>
      <c r="AE404" t="b">
        <v>0</v>
      </c>
      <c r="AF404" t="s">
        <v>68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69</v>
      </c>
      <c r="AO404" t="s">
        <v>70</v>
      </c>
      <c r="AP404" t="b">
        <v>0</v>
      </c>
      <c r="AQ404" t="b">
        <v>0</v>
      </c>
      <c r="AR404" t="s">
        <v>142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D404" t="s">
        <v>60</v>
      </c>
    </row>
    <row r="405" spans="1:56" x14ac:dyDescent="0.25">
      <c r="A405" t="s">
        <v>124</v>
      </c>
      <c r="B405" t="s">
        <v>470</v>
      </c>
      <c r="C405">
        <v>1000410</v>
      </c>
      <c r="D405" t="s">
        <v>131</v>
      </c>
      <c r="E405" t="s">
        <v>131</v>
      </c>
      <c r="F405" t="s">
        <v>144</v>
      </c>
      <c r="G405" t="s">
        <v>474</v>
      </c>
      <c r="H405" t="str">
        <f>"03003"</f>
        <v>03003</v>
      </c>
      <c r="I405" t="s">
        <v>60</v>
      </c>
      <c r="J405" s="2">
        <v>42797</v>
      </c>
      <c r="K405" t="s">
        <v>61</v>
      </c>
      <c r="L405">
        <v>21</v>
      </c>
      <c r="N405" t="str">
        <f t="shared" si="26"/>
        <v>0</v>
      </c>
      <c r="O405">
        <v>21</v>
      </c>
      <c r="P405" t="s">
        <v>62</v>
      </c>
      <c r="Q405" t="s">
        <v>77</v>
      </c>
      <c r="R405" t="s">
        <v>77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67</v>
      </c>
      <c r="AD405" t="b">
        <v>0</v>
      </c>
      <c r="AE405" t="b">
        <v>0</v>
      </c>
      <c r="AF405" t="s">
        <v>68</v>
      </c>
      <c r="AG405" t="s">
        <v>60</v>
      </c>
      <c r="AH405" t="s">
        <v>60</v>
      </c>
      <c r="AI405" t="b">
        <v>1</v>
      </c>
      <c r="AJ405" t="s">
        <v>60</v>
      </c>
      <c r="AK405" t="s">
        <v>60</v>
      </c>
      <c r="AL405" t="s">
        <v>60</v>
      </c>
      <c r="AM405" t="s">
        <v>60</v>
      </c>
      <c r="AN405" t="s">
        <v>69</v>
      </c>
      <c r="AO405" t="s">
        <v>70</v>
      </c>
      <c r="AP405" t="b">
        <v>0</v>
      </c>
      <c r="AQ405" t="b">
        <v>0</v>
      </c>
      <c r="AR405" t="s">
        <v>142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124</v>
      </c>
      <c r="B406" t="s">
        <v>146</v>
      </c>
      <c r="C406">
        <v>1000410</v>
      </c>
      <c r="D406" t="s">
        <v>91</v>
      </c>
      <c r="E406" t="s">
        <v>91</v>
      </c>
      <c r="F406" t="s">
        <v>144</v>
      </c>
      <c r="G406" t="s">
        <v>475</v>
      </c>
      <c r="H406" t="str">
        <f>"03003"</f>
        <v>03003</v>
      </c>
      <c r="I406" t="s">
        <v>60</v>
      </c>
      <c r="J406" s="2">
        <v>42797</v>
      </c>
      <c r="K406" t="s">
        <v>61</v>
      </c>
      <c r="L406">
        <v>21</v>
      </c>
      <c r="N406" t="str">
        <f t="shared" si="26"/>
        <v>0</v>
      </c>
      <c r="O406">
        <v>21</v>
      </c>
      <c r="P406" t="s">
        <v>62</v>
      </c>
      <c r="Q406" t="s">
        <v>77</v>
      </c>
      <c r="R406" t="s">
        <v>77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67</v>
      </c>
      <c r="AD406" t="b">
        <v>0</v>
      </c>
      <c r="AE406" t="b">
        <v>0</v>
      </c>
      <c r="AF406" t="s">
        <v>68</v>
      </c>
      <c r="AG406" t="s">
        <v>60</v>
      </c>
      <c r="AH406" t="s">
        <v>60</v>
      </c>
      <c r="AI406" t="b">
        <v>1</v>
      </c>
      <c r="AJ406" t="s">
        <v>60</v>
      </c>
      <c r="AK406" t="s">
        <v>60</v>
      </c>
      <c r="AL406" t="s">
        <v>60</v>
      </c>
      <c r="AM406" t="s">
        <v>60</v>
      </c>
      <c r="AN406" t="s">
        <v>69</v>
      </c>
      <c r="AO406" t="s">
        <v>70</v>
      </c>
      <c r="AP406" t="b">
        <v>0</v>
      </c>
      <c r="AQ406" t="b">
        <v>0</v>
      </c>
      <c r="AR406" t="s">
        <v>142</v>
      </c>
      <c r="AS406" t="b">
        <v>0</v>
      </c>
      <c r="AT406" t="s">
        <v>60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D406" t="s">
        <v>60</v>
      </c>
    </row>
    <row r="407" spans="1:56" x14ac:dyDescent="0.25">
      <c r="A407" t="s">
        <v>124</v>
      </c>
      <c r="B407" t="s">
        <v>476</v>
      </c>
      <c r="C407">
        <v>1008350</v>
      </c>
      <c r="D407" t="s">
        <v>91</v>
      </c>
      <c r="E407" t="s">
        <v>91</v>
      </c>
      <c r="F407" t="s">
        <v>464</v>
      </c>
      <c r="G407" t="s">
        <v>477</v>
      </c>
      <c r="H407" t="str">
        <f>"03002"</f>
        <v>03002</v>
      </c>
      <c r="I407" t="s">
        <v>60</v>
      </c>
      <c r="J407" s="2">
        <v>42796</v>
      </c>
      <c r="K407" t="s">
        <v>61</v>
      </c>
      <c r="L407">
        <v>27</v>
      </c>
      <c r="N407" t="str">
        <f t="shared" si="26"/>
        <v>0</v>
      </c>
      <c r="O407">
        <v>27</v>
      </c>
      <c r="P407" t="s">
        <v>62</v>
      </c>
      <c r="Q407" t="s">
        <v>77</v>
      </c>
      <c r="R407" t="s">
        <v>77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67</v>
      </c>
      <c r="AD407" t="b">
        <v>0</v>
      </c>
      <c r="AE407" t="b">
        <v>0</v>
      </c>
      <c r="AF407" t="s">
        <v>68</v>
      </c>
      <c r="AG407" t="s">
        <v>60</v>
      </c>
      <c r="AH407" t="s">
        <v>60</v>
      </c>
      <c r="AI407" t="b">
        <v>1</v>
      </c>
      <c r="AJ407" t="s">
        <v>60</v>
      </c>
      <c r="AK407" t="s">
        <v>60</v>
      </c>
      <c r="AL407" t="s">
        <v>60</v>
      </c>
      <c r="AM407" t="s">
        <v>60</v>
      </c>
      <c r="AN407" t="s">
        <v>69</v>
      </c>
      <c r="AO407" t="s">
        <v>70</v>
      </c>
      <c r="AP407" t="b">
        <v>0</v>
      </c>
      <c r="AQ407" t="b">
        <v>0</v>
      </c>
      <c r="AR407" t="s">
        <v>71</v>
      </c>
      <c r="AS407" t="b">
        <v>0</v>
      </c>
      <c r="AT407" t="s">
        <v>60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124</v>
      </c>
      <c r="B408" t="s">
        <v>476</v>
      </c>
      <c r="C408">
        <v>1008350</v>
      </c>
      <c r="D408" t="s">
        <v>74</v>
      </c>
      <c r="E408" t="s">
        <v>74</v>
      </c>
      <c r="F408" t="s">
        <v>464</v>
      </c>
      <c r="G408" t="s">
        <v>478</v>
      </c>
      <c r="H408" t="str">
        <f>"03002"</f>
        <v>03002</v>
      </c>
      <c r="I408" t="s">
        <v>60</v>
      </c>
      <c r="J408" s="2">
        <v>42796</v>
      </c>
      <c r="K408" t="s">
        <v>61</v>
      </c>
      <c r="L408">
        <v>27</v>
      </c>
      <c r="M408" t="str">
        <f>"0"</f>
        <v>0</v>
      </c>
      <c r="N408" t="str">
        <f t="shared" si="26"/>
        <v>0</v>
      </c>
      <c r="O408">
        <v>27</v>
      </c>
      <c r="P408" t="s">
        <v>62</v>
      </c>
      <c r="Q408" t="s">
        <v>77</v>
      </c>
      <c r="R408" t="s">
        <v>77</v>
      </c>
      <c r="S408" t="s">
        <v>64</v>
      </c>
      <c r="T408" t="s">
        <v>65</v>
      </c>
      <c r="U408" t="s">
        <v>66</v>
      </c>
      <c r="V408" t="s">
        <v>66</v>
      </c>
      <c r="X408" t="b">
        <v>1</v>
      </c>
      <c r="Y408" t="b">
        <v>1</v>
      </c>
      <c r="Z408" t="b">
        <v>1</v>
      </c>
      <c r="AA408">
        <v>103</v>
      </c>
      <c r="AB408">
        <v>235</v>
      </c>
      <c r="AC408" t="s">
        <v>67</v>
      </c>
      <c r="AD408" t="b">
        <v>0</v>
      </c>
      <c r="AE408" t="b">
        <v>0</v>
      </c>
      <c r="AF408" t="s">
        <v>68</v>
      </c>
      <c r="AG408" t="s">
        <v>60</v>
      </c>
      <c r="AH408" t="s">
        <v>60</v>
      </c>
      <c r="AI408" t="b">
        <v>1</v>
      </c>
      <c r="AJ408" t="s">
        <v>60</v>
      </c>
      <c r="AK408" t="s">
        <v>60</v>
      </c>
      <c r="AL408" t="s">
        <v>60</v>
      </c>
      <c r="AM408" t="s">
        <v>60</v>
      </c>
      <c r="AN408" t="s">
        <v>69</v>
      </c>
      <c r="AO408" t="s">
        <v>70</v>
      </c>
      <c r="AP408" t="b">
        <v>0</v>
      </c>
      <c r="AQ408" t="b">
        <v>0</v>
      </c>
      <c r="AR408" t="s">
        <v>71</v>
      </c>
      <c r="AS408" t="b">
        <v>0</v>
      </c>
      <c r="AT408" t="s">
        <v>60</v>
      </c>
      <c r="AU408" t="s">
        <v>60</v>
      </c>
      <c r="AX408" t="s">
        <v>60</v>
      </c>
      <c r="AY408" t="s">
        <v>60</v>
      </c>
      <c r="BA408" t="b">
        <v>0</v>
      </c>
      <c r="BB408" t="s">
        <v>60</v>
      </c>
      <c r="BD408" t="s">
        <v>60</v>
      </c>
    </row>
    <row r="409" spans="1:56" x14ac:dyDescent="0.25">
      <c r="A409" t="s">
        <v>124</v>
      </c>
      <c r="B409" t="s">
        <v>476</v>
      </c>
      <c r="C409">
        <v>1008350</v>
      </c>
      <c r="D409" t="s">
        <v>81</v>
      </c>
      <c r="E409" t="s">
        <v>81</v>
      </c>
      <c r="F409" t="s">
        <v>184</v>
      </c>
      <c r="G409" t="s">
        <v>479</v>
      </c>
      <c r="H409">
        <v>15001</v>
      </c>
      <c r="I409" t="s">
        <v>60</v>
      </c>
      <c r="J409" t="s">
        <v>185</v>
      </c>
      <c r="K409" t="s">
        <v>61</v>
      </c>
      <c r="L409">
        <v>27</v>
      </c>
      <c r="N409" t="str">
        <f t="shared" si="26"/>
        <v>0</v>
      </c>
      <c r="O409">
        <v>27</v>
      </c>
      <c r="P409" t="s">
        <v>62</v>
      </c>
      <c r="Q409" t="s">
        <v>77</v>
      </c>
      <c r="R409" t="s">
        <v>77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103</v>
      </c>
      <c r="AB409">
        <v>235</v>
      </c>
      <c r="AC409" t="s">
        <v>67</v>
      </c>
      <c r="AD409" t="b">
        <v>0</v>
      </c>
      <c r="AE409" t="b">
        <v>0</v>
      </c>
      <c r="AF409" t="s">
        <v>68</v>
      </c>
      <c r="AG409" t="s">
        <v>60</v>
      </c>
      <c r="AH409" t="s">
        <v>60</v>
      </c>
      <c r="AI409" t="b">
        <v>1</v>
      </c>
      <c r="AJ409" t="s">
        <v>60</v>
      </c>
      <c r="AK409" t="s">
        <v>60</v>
      </c>
      <c r="AL409" t="s">
        <v>60</v>
      </c>
      <c r="AM409" t="s">
        <v>60</v>
      </c>
      <c r="AN409" t="s">
        <v>69</v>
      </c>
      <c r="AO409" t="s">
        <v>70</v>
      </c>
      <c r="AP409" t="b">
        <v>0</v>
      </c>
      <c r="AQ409" t="b">
        <v>0</v>
      </c>
      <c r="AR409" t="s">
        <v>71</v>
      </c>
      <c r="AS409" t="b">
        <v>0</v>
      </c>
      <c r="AT409" t="s">
        <v>60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D409" t="s">
        <v>60</v>
      </c>
    </row>
    <row r="410" spans="1:56" x14ac:dyDescent="0.25">
      <c r="A410" t="s">
        <v>124</v>
      </c>
      <c r="B410" t="s">
        <v>476</v>
      </c>
      <c r="C410">
        <v>1008350</v>
      </c>
      <c r="D410" t="s">
        <v>87</v>
      </c>
      <c r="E410" t="s">
        <v>87</v>
      </c>
      <c r="F410" t="s">
        <v>184</v>
      </c>
      <c r="G410" t="s">
        <v>480</v>
      </c>
      <c r="H410">
        <v>15001</v>
      </c>
      <c r="I410" t="s">
        <v>60</v>
      </c>
      <c r="J410" t="s">
        <v>185</v>
      </c>
      <c r="K410" t="s">
        <v>61</v>
      </c>
      <c r="L410">
        <v>27</v>
      </c>
      <c r="N410" t="str">
        <f t="shared" si="26"/>
        <v>0</v>
      </c>
      <c r="O410">
        <v>27</v>
      </c>
      <c r="P410" t="s">
        <v>62</v>
      </c>
      <c r="Q410" t="s">
        <v>77</v>
      </c>
      <c r="R410" t="s">
        <v>77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>
        <v>235</v>
      </c>
      <c r="AC410" t="s">
        <v>67</v>
      </c>
      <c r="AD410" t="b">
        <v>0</v>
      </c>
      <c r="AE410" t="b">
        <v>0</v>
      </c>
      <c r="AF410" t="s">
        <v>68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69</v>
      </c>
      <c r="AO410" t="s">
        <v>70</v>
      </c>
      <c r="AP410" t="b">
        <v>0</v>
      </c>
      <c r="AQ410" t="b">
        <v>0</v>
      </c>
      <c r="AR410" t="s">
        <v>71</v>
      </c>
      <c r="AS410" t="b">
        <v>0</v>
      </c>
      <c r="AT410" t="s">
        <v>60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124</v>
      </c>
      <c r="B411" t="s">
        <v>476</v>
      </c>
      <c r="C411">
        <v>1008350</v>
      </c>
      <c r="D411" t="s">
        <v>89</v>
      </c>
      <c r="E411" t="s">
        <v>89</v>
      </c>
      <c r="F411" t="s">
        <v>184</v>
      </c>
      <c r="G411" t="s">
        <v>481</v>
      </c>
      <c r="H411">
        <v>15001</v>
      </c>
      <c r="I411" t="s">
        <v>60</v>
      </c>
      <c r="J411" t="s">
        <v>185</v>
      </c>
      <c r="K411" t="s">
        <v>61</v>
      </c>
      <c r="L411">
        <v>27</v>
      </c>
      <c r="M411" t="str">
        <f>"0"</f>
        <v>0</v>
      </c>
      <c r="N411" t="str">
        <f t="shared" si="26"/>
        <v>0</v>
      </c>
      <c r="O411">
        <v>27</v>
      </c>
      <c r="P411" t="s">
        <v>62</v>
      </c>
      <c r="Q411" t="s">
        <v>77</v>
      </c>
      <c r="R411" t="s">
        <v>77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67</v>
      </c>
      <c r="AD411" t="b">
        <v>0</v>
      </c>
      <c r="AE411" t="b">
        <v>0</v>
      </c>
      <c r="AF411" t="s">
        <v>68</v>
      </c>
      <c r="AG411" t="s">
        <v>60</v>
      </c>
      <c r="AH411" t="s">
        <v>60</v>
      </c>
      <c r="AI411" t="b">
        <v>1</v>
      </c>
      <c r="AJ411" t="s">
        <v>60</v>
      </c>
      <c r="AK411" t="s">
        <v>60</v>
      </c>
      <c r="AL411" t="s">
        <v>60</v>
      </c>
      <c r="AM411" t="s">
        <v>60</v>
      </c>
      <c r="AN411" t="s">
        <v>69</v>
      </c>
      <c r="AO411" t="s">
        <v>70</v>
      </c>
      <c r="AP411" t="b">
        <v>0</v>
      </c>
      <c r="AQ411" t="b">
        <v>0</v>
      </c>
      <c r="AR411" t="s">
        <v>71</v>
      </c>
      <c r="AS411" t="b">
        <v>0</v>
      </c>
      <c r="AT411" t="s">
        <v>60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124</v>
      </c>
      <c r="B412" t="s">
        <v>482</v>
      </c>
      <c r="C412">
        <v>1008350</v>
      </c>
      <c r="D412" t="s">
        <v>81</v>
      </c>
      <c r="E412" t="s">
        <v>81</v>
      </c>
      <c r="F412" t="s">
        <v>180</v>
      </c>
      <c r="G412" t="s">
        <v>483</v>
      </c>
      <c r="H412" t="str">
        <f>"09006"</f>
        <v>09006</v>
      </c>
      <c r="I412" t="s">
        <v>60</v>
      </c>
      <c r="J412" s="2">
        <v>42984</v>
      </c>
      <c r="K412" t="s">
        <v>61</v>
      </c>
      <c r="L412">
        <v>29</v>
      </c>
      <c r="N412" t="str">
        <f t="shared" si="26"/>
        <v>0</v>
      </c>
      <c r="O412">
        <v>29</v>
      </c>
      <c r="P412" t="s">
        <v>62</v>
      </c>
      <c r="Q412" t="s">
        <v>77</v>
      </c>
      <c r="R412" t="s">
        <v>77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>
        <v>235</v>
      </c>
      <c r="AC412" t="s">
        <v>67</v>
      </c>
      <c r="AD412" t="b">
        <v>0</v>
      </c>
      <c r="AE412" t="b">
        <v>0</v>
      </c>
      <c r="AF412" t="s">
        <v>68</v>
      </c>
      <c r="AG412" t="s">
        <v>60</v>
      </c>
      <c r="AH412" t="s">
        <v>60</v>
      </c>
      <c r="AI412" t="b">
        <v>0</v>
      </c>
      <c r="AJ412" t="s">
        <v>60</v>
      </c>
      <c r="AK412" t="s">
        <v>60</v>
      </c>
      <c r="AL412" t="s">
        <v>60</v>
      </c>
      <c r="AM412" t="s">
        <v>60</v>
      </c>
      <c r="AN412" t="s">
        <v>69</v>
      </c>
      <c r="AO412" t="s">
        <v>70</v>
      </c>
      <c r="AP412" t="b">
        <v>0</v>
      </c>
      <c r="AQ412" t="b">
        <v>0</v>
      </c>
      <c r="AR412" t="s">
        <v>71</v>
      </c>
      <c r="AS412" t="b">
        <v>0</v>
      </c>
      <c r="AT412" t="s">
        <v>72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124</v>
      </c>
      <c r="B413" t="s">
        <v>482</v>
      </c>
      <c r="C413">
        <v>1008350</v>
      </c>
      <c r="D413" t="s">
        <v>131</v>
      </c>
      <c r="E413" t="s">
        <v>131</v>
      </c>
      <c r="F413" t="s">
        <v>180</v>
      </c>
      <c r="G413" t="s">
        <v>484</v>
      </c>
      <c r="H413" t="str">
        <f>"09006"</f>
        <v>09006</v>
      </c>
      <c r="I413" t="s">
        <v>60</v>
      </c>
      <c r="J413" s="2">
        <v>42984</v>
      </c>
      <c r="K413" t="s">
        <v>61</v>
      </c>
      <c r="L413">
        <v>29</v>
      </c>
      <c r="N413" t="str">
        <f t="shared" si="26"/>
        <v>0</v>
      </c>
      <c r="O413">
        <v>29</v>
      </c>
      <c r="P413" t="s">
        <v>62</v>
      </c>
      <c r="Q413" t="s">
        <v>77</v>
      </c>
      <c r="R413" t="s">
        <v>77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67</v>
      </c>
      <c r="AD413" t="b">
        <v>0</v>
      </c>
      <c r="AE413" t="b">
        <v>0</v>
      </c>
      <c r="AF413" t="s">
        <v>68</v>
      </c>
      <c r="AG413" t="s">
        <v>60</v>
      </c>
      <c r="AH413" t="s">
        <v>60</v>
      </c>
      <c r="AI413" t="b">
        <v>0</v>
      </c>
      <c r="AJ413" t="s">
        <v>60</v>
      </c>
      <c r="AK413" t="s">
        <v>60</v>
      </c>
      <c r="AL413" t="s">
        <v>60</v>
      </c>
      <c r="AM413" t="s">
        <v>60</v>
      </c>
      <c r="AN413" t="s">
        <v>69</v>
      </c>
      <c r="AO413" t="s">
        <v>70</v>
      </c>
      <c r="AP413" t="b">
        <v>0</v>
      </c>
      <c r="AQ413" t="b">
        <v>0</v>
      </c>
      <c r="AR413" t="s">
        <v>71</v>
      </c>
      <c r="AS413" t="b">
        <v>0</v>
      </c>
      <c r="AT413" t="s">
        <v>72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124</v>
      </c>
      <c r="B414" t="s">
        <v>482</v>
      </c>
      <c r="C414">
        <v>1008350</v>
      </c>
      <c r="D414" t="s">
        <v>58</v>
      </c>
      <c r="E414" t="s">
        <v>58</v>
      </c>
      <c r="F414" t="s">
        <v>180</v>
      </c>
      <c r="G414" t="s">
        <v>485</v>
      </c>
      <c r="H414" t="str">
        <f>"09006"</f>
        <v>09006</v>
      </c>
      <c r="I414" t="s">
        <v>60</v>
      </c>
      <c r="J414" s="2">
        <v>42984</v>
      </c>
      <c r="K414" t="s">
        <v>61</v>
      </c>
      <c r="L414">
        <v>29</v>
      </c>
      <c r="M414" t="str">
        <f>"0"</f>
        <v>0</v>
      </c>
      <c r="N414" t="str">
        <f t="shared" si="26"/>
        <v>0</v>
      </c>
      <c r="O414">
        <v>29</v>
      </c>
      <c r="P414" t="s">
        <v>62</v>
      </c>
      <c r="Q414" t="s">
        <v>77</v>
      </c>
      <c r="R414" t="s">
        <v>77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67</v>
      </c>
      <c r="AD414" t="b">
        <v>0</v>
      </c>
      <c r="AE414" t="b">
        <v>0</v>
      </c>
      <c r="AF414" t="s">
        <v>68</v>
      </c>
      <c r="AG414" t="s">
        <v>60</v>
      </c>
      <c r="AH414" t="s">
        <v>60</v>
      </c>
      <c r="AI414" t="b">
        <v>0</v>
      </c>
      <c r="AJ414" t="s">
        <v>60</v>
      </c>
      <c r="AK414" t="s">
        <v>60</v>
      </c>
      <c r="AL414" t="s">
        <v>60</v>
      </c>
      <c r="AM414" t="s">
        <v>60</v>
      </c>
      <c r="AN414" t="s">
        <v>69</v>
      </c>
      <c r="AO414" t="s">
        <v>70</v>
      </c>
      <c r="AP414" t="b">
        <v>0</v>
      </c>
      <c r="AQ414" t="b">
        <v>0</v>
      </c>
      <c r="AR414" t="s">
        <v>71</v>
      </c>
      <c r="AS414" t="b">
        <v>0</v>
      </c>
      <c r="AT414" t="s">
        <v>72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96</v>
      </c>
      <c r="B415" t="s">
        <v>97</v>
      </c>
      <c r="C415">
        <v>2100330</v>
      </c>
      <c r="D415" t="s">
        <v>91</v>
      </c>
      <c r="E415" t="s">
        <v>91</v>
      </c>
      <c r="F415" t="s">
        <v>98</v>
      </c>
      <c r="G415" t="s">
        <v>486</v>
      </c>
      <c r="H415">
        <v>12006</v>
      </c>
      <c r="I415" t="s">
        <v>60</v>
      </c>
      <c r="J415" s="2">
        <v>43075</v>
      </c>
      <c r="K415" t="s">
        <v>61</v>
      </c>
      <c r="L415">
        <v>35</v>
      </c>
      <c r="N415" t="str">
        <f t="shared" si="26"/>
        <v>0</v>
      </c>
      <c r="O415">
        <v>35</v>
      </c>
      <c r="P415" t="s">
        <v>62</v>
      </c>
      <c r="Q415" t="s">
        <v>63</v>
      </c>
      <c r="R415" t="s">
        <v>63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67</v>
      </c>
      <c r="AD415" t="b">
        <v>0</v>
      </c>
      <c r="AE415" t="b">
        <v>0</v>
      </c>
      <c r="AF415" t="s">
        <v>68</v>
      </c>
      <c r="AG415" t="s">
        <v>60</v>
      </c>
      <c r="AH415" t="s">
        <v>60</v>
      </c>
      <c r="AI415" t="b">
        <v>1</v>
      </c>
      <c r="AJ415" t="s">
        <v>60</v>
      </c>
      <c r="AK415" t="s">
        <v>60</v>
      </c>
      <c r="AL415" t="s">
        <v>60</v>
      </c>
      <c r="AM415" t="s">
        <v>60</v>
      </c>
      <c r="AN415" t="s">
        <v>69</v>
      </c>
      <c r="AO415" t="s">
        <v>70</v>
      </c>
      <c r="AP415" t="b">
        <v>0</v>
      </c>
      <c r="AQ415" t="b">
        <v>0</v>
      </c>
      <c r="AR415" t="s">
        <v>71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96</v>
      </c>
      <c r="B416" t="s">
        <v>99</v>
      </c>
      <c r="C416">
        <v>2100310</v>
      </c>
      <c r="D416" t="s">
        <v>89</v>
      </c>
      <c r="E416" t="s">
        <v>89</v>
      </c>
      <c r="F416" t="s">
        <v>75</v>
      </c>
      <c r="G416" t="s">
        <v>487</v>
      </c>
      <c r="H416" t="str">
        <f>"09057"</f>
        <v>09057</v>
      </c>
      <c r="I416" t="s">
        <v>60</v>
      </c>
      <c r="J416" s="1">
        <v>21064</v>
      </c>
      <c r="K416" t="s">
        <v>61</v>
      </c>
      <c r="L416">
        <v>25</v>
      </c>
      <c r="N416" t="str">
        <f t="shared" si="26"/>
        <v>0</v>
      </c>
      <c r="O416">
        <v>25</v>
      </c>
      <c r="P416" t="s">
        <v>62</v>
      </c>
      <c r="Q416" t="s">
        <v>77</v>
      </c>
      <c r="R416" t="s">
        <v>77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67</v>
      </c>
      <c r="AD416" t="b">
        <v>0</v>
      </c>
      <c r="AE416" t="b">
        <v>0</v>
      </c>
      <c r="AF416" t="s">
        <v>68</v>
      </c>
      <c r="AG416" t="s">
        <v>60</v>
      </c>
      <c r="AH416" t="s">
        <v>60</v>
      </c>
      <c r="AI416" t="b">
        <v>1</v>
      </c>
      <c r="AJ416" t="s">
        <v>60</v>
      </c>
      <c r="AK416" t="s">
        <v>60</v>
      </c>
      <c r="AL416" t="s">
        <v>60</v>
      </c>
      <c r="AM416" t="s">
        <v>60</v>
      </c>
      <c r="AN416" t="s">
        <v>69</v>
      </c>
      <c r="AO416" t="s">
        <v>70</v>
      </c>
      <c r="AP416" t="b">
        <v>0</v>
      </c>
      <c r="AQ416" t="b">
        <v>0</v>
      </c>
      <c r="AR416" t="s">
        <v>71</v>
      </c>
      <c r="AS416" t="b">
        <v>0</v>
      </c>
      <c r="AT416" t="s">
        <v>60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96</v>
      </c>
      <c r="B417" t="s">
        <v>99</v>
      </c>
      <c r="C417">
        <v>2100310</v>
      </c>
      <c r="D417" t="s">
        <v>91</v>
      </c>
      <c r="E417" t="s">
        <v>91</v>
      </c>
      <c r="F417" t="s">
        <v>100</v>
      </c>
      <c r="G417" t="s">
        <v>488</v>
      </c>
      <c r="H417">
        <v>12005</v>
      </c>
      <c r="I417" t="s">
        <v>60</v>
      </c>
      <c r="J417" s="2">
        <v>43074</v>
      </c>
      <c r="K417" t="s">
        <v>61</v>
      </c>
      <c r="L417">
        <v>25</v>
      </c>
      <c r="N417" t="str">
        <f t="shared" ref="N417:N480" si="30">"0"</f>
        <v>0</v>
      </c>
      <c r="O417">
        <v>25</v>
      </c>
      <c r="P417" t="s">
        <v>62</v>
      </c>
      <c r="Q417" t="s">
        <v>77</v>
      </c>
      <c r="R417" t="s">
        <v>77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67</v>
      </c>
      <c r="AD417" t="b">
        <v>0</v>
      </c>
      <c r="AE417" t="b">
        <v>0</v>
      </c>
      <c r="AF417" t="s">
        <v>68</v>
      </c>
      <c r="AG417" t="s">
        <v>60</v>
      </c>
      <c r="AH417" t="s">
        <v>60</v>
      </c>
      <c r="AI417" t="b">
        <v>1</v>
      </c>
      <c r="AJ417" t="s">
        <v>60</v>
      </c>
      <c r="AK417" t="s">
        <v>60</v>
      </c>
      <c r="AL417" t="s">
        <v>60</v>
      </c>
      <c r="AM417" t="s">
        <v>60</v>
      </c>
      <c r="AN417" t="s">
        <v>69</v>
      </c>
      <c r="AO417" t="s">
        <v>70</v>
      </c>
      <c r="AP417" t="b">
        <v>0</v>
      </c>
      <c r="AQ417" t="b">
        <v>0</v>
      </c>
      <c r="AR417" t="s">
        <v>71</v>
      </c>
      <c r="AS417" t="b">
        <v>0</v>
      </c>
      <c r="AT417" t="s">
        <v>60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395</v>
      </c>
      <c r="B418" t="s">
        <v>399</v>
      </c>
      <c r="C418">
        <v>2109310</v>
      </c>
      <c r="D418" t="s">
        <v>87</v>
      </c>
      <c r="E418" t="s">
        <v>87</v>
      </c>
      <c r="F418" t="s">
        <v>100</v>
      </c>
      <c r="G418" t="s">
        <v>489</v>
      </c>
      <c r="H418">
        <v>12005</v>
      </c>
      <c r="I418" t="s">
        <v>60</v>
      </c>
      <c r="J418" s="2">
        <v>43074</v>
      </c>
      <c r="K418" t="s">
        <v>61</v>
      </c>
      <c r="L418">
        <v>26</v>
      </c>
      <c r="M418" t="str">
        <f t="shared" ref="M418:M442" si="31">"0"</f>
        <v>0</v>
      </c>
      <c r="N418" t="str">
        <f t="shared" si="30"/>
        <v>0</v>
      </c>
      <c r="O418">
        <v>26</v>
      </c>
      <c r="P418" t="s">
        <v>62</v>
      </c>
      <c r="Q418" t="s">
        <v>77</v>
      </c>
      <c r="R418" t="s">
        <v>77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>
        <v>235</v>
      </c>
      <c r="AC418" t="s">
        <v>67</v>
      </c>
      <c r="AD418" t="b">
        <v>0</v>
      </c>
      <c r="AE418" t="b">
        <v>0</v>
      </c>
      <c r="AF418" t="s">
        <v>68</v>
      </c>
      <c r="AG418" t="s">
        <v>60</v>
      </c>
      <c r="AH418" t="s">
        <v>60</v>
      </c>
      <c r="AI418" t="b">
        <v>1</v>
      </c>
      <c r="AJ418" t="s">
        <v>60</v>
      </c>
      <c r="AK418" t="s">
        <v>60</v>
      </c>
      <c r="AL418" t="s">
        <v>60</v>
      </c>
      <c r="AM418" t="s">
        <v>60</v>
      </c>
      <c r="AN418" t="s">
        <v>69</v>
      </c>
      <c r="AO418" t="s">
        <v>70</v>
      </c>
      <c r="AP418" t="b">
        <v>0</v>
      </c>
      <c r="AQ418" t="b">
        <v>0</v>
      </c>
      <c r="AR418" t="s">
        <v>71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395</v>
      </c>
      <c r="B419" t="s">
        <v>399</v>
      </c>
      <c r="C419">
        <v>2109310</v>
      </c>
      <c r="D419" t="s">
        <v>131</v>
      </c>
      <c r="E419" t="s">
        <v>131</v>
      </c>
      <c r="F419" t="s">
        <v>445</v>
      </c>
      <c r="G419" t="s">
        <v>490</v>
      </c>
      <c r="H419" t="str">
        <f>"09059"</f>
        <v>09059</v>
      </c>
      <c r="I419" t="s">
        <v>60</v>
      </c>
      <c r="J419" s="1">
        <v>21794</v>
      </c>
      <c r="K419" t="s">
        <v>61</v>
      </c>
      <c r="L419">
        <v>25</v>
      </c>
      <c r="M419" t="str">
        <f t="shared" si="31"/>
        <v>0</v>
      </c>
      <c r="N419" t="str">
        <f t="shared" si="30"/>
        <v>0</v>
      </c>
      <c r="O419">
        <v>25</v>
      </c>
      <c r="P419" t="s">
        <v>62</v>
      </c>
      <c r="Q419" t="s">
        <v>77</v>
      </c>
      <c r="R419" t="s">
        <v>77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67</v>
      </c>
      <c r="AD419" t="b">
        <v>0</v>
      </c>
      <c r="AE419" t="b">
        <v>0</v>
      </c>
      <c r="AF419" t="s">
        <v>68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69</v>
      </c>
      <c r="AO419" t="s">
        <v>70</v>
      </c>
      <c r="AP419" t="b">
        <v>0</v>
      </c>
      <c r="AQ419" t="b">
        <v>0</v>
      </c>
      <c r="AR419" t="s">
        <v>71</v>
      </c>
      <c r="AS419" t="b">
        <v>0</v>
      </c>
      <c r="AT419" t="s">
        <v>60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167</v>
      </c>
      <c r="B420" t="s">
        <v>168</v>
      </c>
      <c r="C420">
        <v>1001420</v>
      </c>
      <c r="D420" t="s">
        <v>89</v>
      </c>
      <c r="E420" t="s">
        <v>89</v>
      </c>
      <c r="F420" t="s">
        <v>169</v>
      </c>
      <c r="G420" t="s">
        <v>491</v>
      </c>
      <c r="H420" t="str">
        <f>"09003"</f>
        <v>09003</v>
      </c>
      <c r="I420" t="s">
        <v>60</v>
      </c>
      <c r="J420" s="2">
        <v>42981</v>
      </c>
      <c r="K420" t="s">
        <v>61</v>
      </c>
      <c r="L420">
        <v>27</v>
      </c>
      <c r="M420" t="str">
        <f t="shared" si="31"/>
        <v>0</v>
      </c>
      <c r="N420" t="str">
        <f t="shared" si="30"/>
        <v>0</v>
      </c>
      <c r="O420">
        <v>27</v>
      </c>
      <c r="P420" t="s">
        <v>62</v>
      </c>
      <c r="Q420" t="s">
        <v>63</v>
      </c>
      <c r="R420" t="s">
        <v>63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67</v>
      </c>
      <c r="AD420" t="b">
        <v>0</v>
      </c>
      <c r="AE420" t="b">
        <v>0</v>
      </c>
      <c r="AF420" t="s">
        <v>68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69</v>
      </c>
      <c r="AO420" t="s">
        <v>70</v>
      </c>
      <c r="AP420" t="b">
        <v>0</v>
      </c>
      <c r="AQ420" t="b">
        <v>0</v>
      </c>
      <c r="AR420" t="s">
        <v>71</v>
      </c>
      <c r="AS420" t="b">
        <v>0</v>
      </c>
      <c r="AT420" t="s">
        <v>72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D420" t="s">
        <v>60</v>
      </c>
    </row>
    <row r="421" spans="1:56" x14ac:dyDescent="0.25">
      <c r="A421" t="s">
        <v>167</v>
      </c>
      <c r="B421" t="s">
        <v>168</v>
      </c>
      <c r="C421">
        <v>1001420</v>
      </c>
      <c r="D421" t="s">
        <v>58</v>
      </c>
      <c r="E421" t="s">
        <v>58</v>
      </c>
      <c r="F421" t="s">
        <v>169</v>
      </c>
      <c r="G421" t="s">
        <v>492</v>
      </c>
      <c r="H421" t="str">
        <f>"09003"</f>
        <v>09003</v>
      </c>
      <c r="I421" t="s">
        <v>60</v>
      </c>
      <c r="J421" s="2">
        <v>42981</v>
      </c>
      <c r="K421" t="s">
        <v>61</v>
      </c>
      <c r="L421">
        <v>27</v>
      </c>
      <c r="M421" t="str">
        <f t="shared" si="31"/>
        <v>0</v>
      </c>
      <c r="N421" t="str">
        <f t="shared" si="30"/>
        <v>0</v>
      </c>
      <c r="O421">
        <v>27</v>
      </c>
      <c r="P421" t="s">
        <v>62</v>
      </c>
      <c r="Q421" t="s">
        <v>63</v>
      </c>
      <c r="R421" t="s">
        <v>63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67</v>
      </c>
      <c r="AD421" t="b">
        <v>0</v>
      </c>
      <c r="AE421" t="b">
        <v>0</v>
      </c>
      <c r="AF421" t="s">
        <v>68</v>
      </c>
      <c r="AG421" t="s">
        <v>60</v>
      </c>
      <c r="AH421" t="s">
        <v>60</v>
      </c>
      <c r="AI421" t="b">
        <v>1</v>
      </c>
      <c r="AJ421" t="s">
        <v>60</v>
      </c>
      <c r="AK421" t="s">
        <v>60</v>
      </c>
      <c r="AL421" t="s">
        <v>60</v>
      </c>
      <c r="AM421" t="s">
        <v>60</v>
      </c>
      <c r="AN421" t="s">
        <v>69</v>
      </c>
      <c r="AO421" t="s">
        <v>70</v>
      </c>
      <c r="AP421" t="b">
        <v>0</v>
      </c>
      <c r="AQ421" t="b">
        <v>0</v>
      </c>
      <c r="AR421" t="s">
        <v>71</v>
      </c>
      <c r="AS421" t="b">
        <v>0</v>
      </c>
      <c r="AT421" t="s">
        <v>72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D421" t="s">
        <v>60</v>
      </c>
    </row>
    <row r="422" spans="1:56" x14ac:dyDescent="0.25">
      <c r="A422" t="s">
        <v>167</v>
      </c>
      <c r="B422" t="s">
        <v>171</v>
      </c>
      <c r="C422">
        <v>1001310</v>
      </c>
      <c r="D422" t="s">
        <v>58</v>
      </c>
      <c r="E422" t="s">
        <v>58</v>
      </c>
      <c r="F422" t="s">
        <v>173</v>
      </c>
      <c r="G422" t="s">
        <v>493</v>
      </c>
      <c r="H422" t="str">
        <f>"03001"</f>
        <v>03001</v>
      </c>
      <c r="I422" t="s">
        <v>60</v>
      </c>
      <c r="J422" s="2">
        <v>42795</v>
      </c>
      <c r="K422" t="s">
        <v>61</v>
      </c>
      <c r="L422">
        <v>25</v>
      </c>
      <c r="M422" t="str">
        <f t="shared" si="31"/>
        <v>0</v>
      </c>
      <c r="N422" t="str">
        <f t="shared" si="30"/>
        <v>0</v>
      </c>
      <c r="O422">
        <v>25</v>
      </c>
      <c r="P422" t="s">
        <v>62</v>
      </c>
      <c r="Q422" t="s">
        <v>77</v>
      </c>
      <c r="R422" t="s">
        <v>77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67</v>
      </c>
      <c r="AD422" t="b">
        <v>0</v>
      </c>
      <c r="AE422" t="b">
        <v>0</v>
      </c>
      <c r="AF422" t="s">
        <v>68</v>
      </c>
      <c r="AG422" t="s">
        <v>60</v>
      </c>
      <c r="AH422" t="s">
        <v>60</v>
      </c>
      <c r="AI422" t="b">
        <v>1</v>
      </c>
      <c r="AJ422" t="s">
        <v>60</v>
      </c>
      <c r="AK422" t="s">
        <v>60</v>
      </c>
      <c r="AL422" t="s">
        <v>60</v>
      </c>
      <c r="AM422" t="s">
        <v>60</v>
      </c>
      <c r="AN422" t="s">
        <v>69</v>
      </c>
      <c r="AO422" t="s">
        <v>70</v>
      </c>
      <c r="AP422" t="b">
        <v>0</v>
      </c>
      <c r="AQ422" t="b">
        <v>0</v>
      </c>
      <c r="AR422" t="s">
        <v>71</v>
      </c>
      <c r="AS422" t="b">
        <v>0</v>
      </c>
      <c r="AT422" t="s">
        <v>60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167</v>
      </c>
      <c r="B423" t="s">
        <v>171</v>
      </c>
      <c r="C423">
        <v>1001310</v>
      </c>
      <c r="D423" t="s">
        <v>87</v>
      </c>
      <c r="E423" t="s">
        <v>87</v>
      </c>
      <c r="F423" t="s">
        <v>173</v>
      </c>
      <c r="G423" t="s">
        <v>494</v>
      </c>
      <c r="H423" t="str">
        <f>"03001"</f>
        <v>03001</v>
      </c>
      <c r="I423" t="s">
        <v>60</v>
      </c>
      <c r="J423" s="2">
        <v>42795</v>
      </c>
      <c r="K423" t="s">
        <v>61</v>
      </c>
      <c r="L423">
        <v>25</v>
      </c>
      <c r="M423" t="str">
        <f t="shared" si="31"/>
        <v>0</v>
      </c>
      <c r="N423" t="str">
        <f t="shared" si="30"/>
        <v>0</v>
      </c>
      <c r="O423">
        <v>25</v>
      </c>
      <c r="P423" t="s">
        <v>62</v>
      </c>
      <c r="Q423" t="s">
        <v>77</v>
      </c>
      <c r="R423" t="s">
        <v>77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103</v>
      </c>
      <c r="AB423">
        <v>235</v>
      </c>
      <c r="AC423" t="s">
        <v>67</v>
      </c>
      <c r="AD423" t="b">
        <v>0</v>
      </c>
      <c r="AE423" t="b">
        <v>0</v>
      </c>
      <c r="AF423" t="s">
        <v>68</v>
      </c>
      <c r="AG423" t="s">
        <v>60</v>
      </c>
      <c r="AH423" t="s">
        <v>60</v>
      </c>
      <c r="AI423" t="b">
        <v>1</v>
      </c>
      <c r="AJ423" t="s">
        <v>60</v>
      </c>
      <c r="AK423" t="s">
        <v>60</v>
      </c>
      <c r="AL423" t="s">
        <v>60</v>
      </c>
      <c r="AM423" t="s">
        <v>60</v>
      </c>
      <c r="AN423" t="s">
        <v>69</v>
      </c>
      <c r="AO423" t="s">
        <v>70</v>
      </c>
      <c r="AP423" t="b">
        <v>0</v>
      </c>
      <c r="AQ423" t="b">
        <v>0</v>
      </c>
      <c r="AR423" t="s">
        <v>71</v>
      </c>
      <c r="AS423" t="b">
        <v>0</v>
      </c>
      <c r="AT423" t="s">
        <v>60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167</v>
      </c>
      <c r="B424" t="s">
        <v>175</v>
      </c>
      <c r="C424">
        <v>1001340</v>
      </c>
      <c r="D424" t="s">
        <v>131</v>
      </c>
      <c r="E424" t="s">
        <v>131</v>
      </c>
      <c r="F424" t="s">
        <v>176</v>
      </c>
      <c r="G424" t="s">
        <v>489</v>
      </c>
      <c r="H424" t="str">
        <f>"09004"</f>
        <v>09004</v>
      </c>
      <c r="I424" t="s">
        <v>60</v>
      </c>
      <c r="J424" s="2">
        <v>42982</v>
      </c>
      <c r="K424" t="s">
        <v>61</v>
      </c>
      <c r="L424">
        <v>26</v>
      </c>
      <c r="M424" t="str">
        <f t="shared" si="31"/>
        <v>0</v>
      </c>
      <c r="N424" t="str">
        <f t="shared" si="30"/>
        <v>0</v>
      </c>
      <c r="O424">
        <v>26</v>
      </c>
      <c r="P424" t="s">
        <v>62</v>
      </c>
      <c r="Q424" t="s">
        <v>77</v>
      </c>
      <c r="R424" t="s">
        <v>77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67</v>
      </c>
      <c r="AD424" t="b">
        <v>0</v>
      </c>
      <c r="AE424" t="b">
        <v>0</v>
      </c>
      <c r="AF424" t="s">
        <v>68</v>
      </c>
      <c r="AG424" t="s">
        <v>60</v>
      </c>
      <c r="AH424" t="s">
        <v>60</v>
      </c>
      <c r="AI424" t="b">
        <v>1</v>
      </c>
      <c r="AJ424" t="s">
        <v>60</v>
      </c>
      <c r="AK424" t="s">
        <v>60</v>
      </c>
      <c r="AL424" t="s">
        <v>60</v>
      </c>
      <c r="AM424" t="s">
        <v>60</v>
      </c>
      <c r="AN424" t="s">
        <v>69</v>
      </c>
      <c r="AO424" t="s">
        <v>70</v>
      </c>
      <c r="AP424" t="b">
        <v>0</v>
      </c>
      <c r="AQ424" t="b">
        <v>0</v>
      </c>
      <c r="AR424" t="s">
        <v>71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167</v>
      </c>
      <c r="B425" t="s">
        <v>175</v>
      </c>
      <c r="C425">
        <v>1001340</v>
      </c>
      <c r="D425" t="s">
        <v>81</v>
      </c>
      <c r="E425" t="s">
        <v>81</v>
      </c>
      <c r="F425" t="s">
        <v>176</v>
      </c>
      <c r="G425" t="s">
        <v>495</v>
      </c>
      <c r="H425" t="str">
        <f>"09004"</f>
        <v>09004</v>
      </c>
      <c r="I425" t="s">
        <v>60</v>
      </c>
      <c r="J425" s="2">
        <v>42982</v>
      </c>
      <c r="K425" t="s">
        <v>61</v>
      </c>
      <c r="L425">
        <v>25</v>
      </c>
      <c r="M425" t="str">
        <f t="shared" si="31"/>
        <v>0</v>
      </c>
      <c r="N425" t="str">
        <f t="shared" si="30"/>
        <v>0</v>
      </c>
      <c r="O425">
        <v>25</v>
      </c>
      <c r="P425" t="s">
        <v>62</v>
      </c>
      <c r="Q425" t="s">
        <v>77</v>
      </c>
      <c r="R425" t="s">
        <v>77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103</v>
      </c>
      <c r="AB425">
        <v>235</v>
      </c>
      <c r="AC425" t="s">
        <v>67</v>
      </c>
      <c r="AD425" t="b">
        <v>0</v>
      </c>
      <c r="AE425" t="b">
        <v>0</v>
      </c>
      <c r="AF425" t="s">
        <v>68</v>
      </c>
      <c r="AG425" t="s">
        <v>60</v>
      </c>
      <c r="AH425" t="s">
        <v>60</v>
      </c>
      <c r="AI425" t="b">
        <v>1</v>
      </c>
      <c r="AJ425" t="s">
        <v>60</v>
      </c>
      <c r="AK425" t="s">
        <v>60</v>
      </c>
      <c r="AL425" t="s">
        <v>60</v>
      </c>
      <c r="AM425" t="s">
        <v>60</v>
      </c>
      <c r="AN425" t="s">
        <v>69</v>
      </c>
      <c r="AO425" t="s">
        <v>70</v>
      </c>
      <c r="AP425" t="b">
        <v>0</v>
      </c>
      <c r="AQ425" t="b">
        <v>0</v>
      </c>
      <c r="AR425" t="s">
        <v>71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D425" t="s">
        <v>60</v>
      </c>
    </row>
    <row r="426" spans="1:56" x14ac:dyDescent="0.25">
      <c r="A426" t="s">
        <v>167</v>
      </c>
      <c r="B426" t="s">
        <v>175</v>
      </c>
      <c r="C426">
        <v>1001340</v>
      </c>
      <c r="D426" t="s">
        <v>87</v>
      </c>
      <c r="E426" t="s">
        <v>87</v>
      </c>
      <c r="F426" t="s">
        <v>176</v>
      </c>
      <c r="G426" t="s">
        <v>496</v>
      </c>
      <c r="H426" t="str">
        <f>"09004"</f>
        <v>09004</v>
      </c>
      <c r="I426" t="s">
        <v>60</v>
      </c>
      <c r="J426" s="2">
        <v>42982</v>
      </c>
      <c r="K426" t="s">
        <v>61</v>
      </c>
      <c r="L426">
        <v>25</v>
      </c>
      <c r="M426" t="str">
        <f t="shared" si="31"/>
        <v>0</v>
      </c>
      <c r="N426" t="str">
        <f t="shared" si="30"/>
        <v>0</v>
      </c>
      <c r="O426">
        <v>25</v>
      </c>
      <c r="P426" t="s">
        <v>62</v>
      </c>
      <c r="Q426" t="s">
        <v>77</v>
      </c>
      <c r="R426" t="s">
        <v>77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103</v>
      </c>
      <c r="AB426">
        <v>235</v>
      </c>
      <c r="AC426" t="s">
        <v>67</v>
      </c>
      <c r="AD426" t="b">
        <v>0</v>
      </c>
      <c r="AE426" t="b">
        <v>0</v>
      </c>
      <c r="AF426" t="s">
        <v>68</v>
      </c>
      <c r="AG426" t="s">
        <v>60</v>
      </c>
      <c r="AH426" t="s">
        <v>60</v>
      </c>
      <c r="AI426" t="b">
        <v>1</v>
      </c>
      <c r="AJ426" t="s">
        <v>60</v>
      </c>
      <c r="AK426" t="s">
        <v>60</v>
      </c>
      <c r="AL426" t="s">
        <v>60</v>
      </c>
      <c r="AM426" t="s">
        <v>60</v>
      </c>
      <c r="AN426" t="s">
        <v>69</v>
      </c>
      <c r="AO426" t="s">
        <v>70</v>
      </c>
      <c r="AP426" t="b">
        <v>0</v>
      </c>
      <c r="AQ426" t="b">
        <v>0</v>
      </c>
      <c r="AR426" t="s">
        <v>71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D426" t="s">
        <v>60</v>
      </c>
    </row>
    <row r="427" spans="1:56" x14ac:dyDescent="0.25">
      <c r="A427" t="s">
        <v>167</v>
      </c>
      <c r="B427" t="s">
        <v>175</v>
      </c>
      <c r="C427">
        <v>1001340</v>
      </c>
      <c r="D427" t="s">
        <v>89</v>
      </c>
      <c r="E427" t="s">
        <v>89</v>
      </c>
      <c r="F427" t="s">
        <v>176</v>
      </c>
      <c r="G427" t="s">
        <v>497</v>
      </c>
      <c r="H427" t="str">
        <f>"09004"</f>
        <v>09004</v>
      </c>
      <c r="I427" t="s">
        <v>60</v>
      </c>
      <c r="J427" s="2">
        <v>42982</v>
      </c>
      <c r="K427" t="s">
        <v>61</v>
      </c>
      <c r="L427">
        <v>25</v>
      </c>
      <c r="M427" t="str">
        <f t="shared" si="31"/>
        <v>0</v>
      </c>
      <c r="N427" t="str">
        <f t="shared" si="30"/>
        <v>0</v>
      </c>
      <c r="O427">
        <v>25</v>
      </c>
      <c r="P427" t="s">
        <v>62</v>
      </c>
      <c r="Q427" t="s">
        <v>77</v>
      </c>
      <c r="R427" t="s">
        <v>77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67</v>
      </c>
      <c r="AD427" t="b">
        <v>0</v>
      </c>
      <c r="AE427" t="b">
        <v>0</v>
      </c>
      <c r="AF427" t="s">
        <v>68</v>
      </c>
      <c r="AG427" t="s">
        <v>60</v>
      </c>
      <c r="AH427" t="s">
        <v>60</v>
      </c>
      <c r="AI427" t="b">
        <v>1</v>
      </c>
      <c r="AJ427" t="s">
        <v>60</v>
      </c>
      <c r="AK427" t="s">
        <v>60</v>
      </c>
      <c r="AL427" t="s">
        <v>60</v>
      </c>
      <c r="AM427" t="s">
        <v>60</v>
      </c>
      <c r="AN427" t="s">
        <v>69</v>
      </c>
      <c r="AO427" t="s">
        <v>70</v>
      </c>
      <c r="AP427" t="b">
        <v>0</v>
      </c>
      <c r="AQ427" t="b">
        <v>0</v>
      </c>
      <c r="AR427" t="s">
        <v>71</v>
      </c>
      <c r="AS427" t="b">
        <v>0</v>
      </c>
      <c r="AT427" t="s">
        <v>60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167</v>
      </c>
      <c r="B428" t="s">
        <v>175</v>
      </c>
      <c r="C428">
        <v>1001340</v>
      </c>
      <c r="D428" t="s">
        <v>58</v>
      </c>
      <c r="E428" t="s">
        <v>58</v>
      </c>
      <c r="F428" t="s">
        <v>176</v>
      </c>
      <c r="G428" t="s">
        <v>498</v>
      </c>
      <c r="H428" t="str">
        <f>"09004"</f>
        <v>09004</v>
      </c>
      <c r="I428" t="s">
        <v>60</v>
      </c>
      <c r="J428" s="2">
        <v>42982</v>
      </c>
      <c r="K428" t="s">
        <v>61</v>
      </c>
      <c r="L428">
        <v>25</v>
      </c>
      <c r="M428" t="str">
        <f t="shared" si="31"/>
        <v>0</v>
      </c>
      <c r="N428" t="str">
        <f t="shared" si="30"/>
        <v>0</v>
      </c>
      <c r="O428">
        <v>25</v>
      </c>
      <c r="P428" t="s">
        <v>62</v>
      </c>
      <c r="Q428" t="s">
        <v>77</v>
      </c>
      <c r="R428" t="s">
        <v>77</v>
      </c>
      <c r="S428" t="s">
        <v>64</v>
      </c>
      <c r="T428" t="s">
        <v>65</v>
      </c>
      <c r="U428" t="s">
        <v>66</v>
      </c>
      <c r="V428" t="s">
        <v>66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67</v>
      </c>
      <c r="AD428" t="b">
        <v>0</v>
      </c>
      <c r="AE428" t="b">
        <v>0</v>
      </c>
      <c r="AF428" t="s">
        <v>68</v>
      </c>
      <c r="AG428" t="s">
        <v>60</v>
      </c>
      <c r="AH428" t="s">
        <v>60</v>
      </c>
      <c r="AI428" t="b">
        <v>1</v>
      </c>
      <c r="AJ428" t="s">
        <v>60</v>
      </c>
      <c r="AK428" t="s">
        <v>60</v>
      </c>
      <c r="AL428" t="s">
        <v>60</v>
      </c>
      <c r="AM428" t="s">
        <v>60</v>
      </c>
      <c r="AN428" t="s">
        <v>69</v>
      </c>
      <c r="AO428" t="s">
        <v>70</v>
      </c>
      <c r="AP428" t="b">
        <v>0</v>
      </c>
      <c r="AQ428" t="b">
        <v>0</v>
      </c>
      <c r="AR428" t="s">
        <v>71</v>
      </c>
      <c r="AS428" t="b">
        <v>0</v>
      </c>
      <c r="AT428" t="s">
        <v>60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167</v>
      </c>
      <c r="B429" t="s">
        <v>183</v>
      </c>
      <c r="C429">
        <v>1001370</v>
      </c>
      <c r="D429" t="s">
        <v>131</v>
      </c>
      <c r="E429" t="s">
        <v>131</v>
      </c>
      <c r="G429" t="s">
        <v>499</v>
      </c>
      <c r="H429" t="str">
        <f>"03010"</f>
        <v>03010</v>
      </c>
      <c r="I429" t="s">
        <v>60</v>
      </c>
      <c r="J429" s="2">
        <v>42804</v>
      </c>
      <c r="K429" t="s">
        <v>61</v>
      </c>
      <c r="L429">
        <v>25</v>
      </c>
      <c r="M429" t="str">
        <f t="shared" si="31"/>
        <v>0</v>
      </c>
      <c r="N429" t="str">
        <f t="shared" si="30"/>
        <v>0</v>
      </c>
      <c r="O429">
        <v>25</v>
      </c>
      <c r="P429" t="s">
        <v>62</v>
      </c>
      <c r="Q429" t="s">
        <v>77</v>
      </c>
      <c r="R429" t="s">
        <v>77</v>
      </c>
      <c r="S429" t="s">
        <v>64</v>
      </c>
      <c r="T429" t="s">
        <v>65</v>
      </c>
      <c r="U429" t="s">
        <v>66</v>
      </c>
      <c r="V429" t="s">
        <v>66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67</v>
      </c>
      <c r="AD429" t="b">
        <v>0</v>
      </c>
      <c r="AE429" t="b">
        <v>0</v>
      </c>
      <c r="AF429" t="s">
        <v>68</v>
      </c>
      <c r="AG429" t="s">
        <v>60</v>
      </c>
      <c r="AH429" t="s">
        <v>60</v>
      </c>
      <c r="AI429" t="b">
        <v>1</v>
      </c>
      <c r="AJ429" t="s">
        <v>60</v>
      </c>
      <c r="AK429" t="s">
        <v>60</v>
      </c>
      <c r="AL429" t="s">
        <v>60</v>
      </c>
      <c r="AM429" t="s">
        <v>60</v>
      </c>
      <c r="AN429" t="s">
        <v>69</v>
      </c>
      <c r="AO429" t="s">
        <v>70</v>
      </c>
      <c r="AP429" t="b">
        <v>0</v>
      </c>
      <c r="AQ429" t="b">
        <v>0</v>
      </c>
      <c r="AR429" t="s">
        <v>71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D429" t="s">
        <v>60</v>
      </c>
    </row>
    <row r="430" spans="1:56" x14ac:dyDescent="0.25">
      <c r="A430" t="s">
        <v>167</v>
      </c>
      <c r="B430" t="s">
        <v>183</v>
      </c>
      <c r="C430">
        <v>1001370</v>
      </c>
      <c r="D430" t="s">
        <v>74</v>
      </c>
      <c r="E430" t="s">
        <v>74</v>
      </c>
      <c r="G430" t="s">
        <v>500</v>
      </c>
      <c r="H430" t="str">
        <f>"03010"</f>
        <v>03010</v>
      </c>
      <c r="I430" t="s">
        <v>60</v>
      </c>
      <c r="J430" s="2">
        <v>42804</v>
      </c>
      <c r="K430" t="s">
        <v>61</v>
      </c>
      <c r="L430">
        <v>25</v>
      </c>
      <c r="M430" t="str">
        <f t="shared" si="31"/>
        <v>0</v>
      </c>
      <c r="N430" t="str">
        <f t="shared" si="30"/>
        <v>0</v>
      </c>
      <c r="O430">
        <v>25</v>
      </c>
      <c r="P430" t="s">
        <v>62</v>
      </c>
      <c r="Q430" t="s">
        <v>77</v>
      </c>
      <c r="R430" t="s">
        <v>77</v>
      </c>
      <c r="S430" t="s">
        <v>64</v>
      </c>
      <c r="T430" t="s">
        <v>65</v>
      </c>
      <c r="U430" t="s">
        <v>66</v>
      </c>
      <c r="V430" t="s">
        <v>66</v>
      </c>
      <c r="X430" t="b">
        <v>1</v>
      </c>
      <c r="Y430" t="b">
        <v>1</v>
      </c>
      <c r="Z430" t="b">
        <v>1</v>
      </c>
      <c r="AA430">
        <v>103</v>
      </c>
      <c r="AB430">
        <v>235</v>
      </c>
      <c r="AC430" t="s">
        <v>67</v>
      </c>
      <c r="AD430" t="b">
        <v>0</v>
      </c>
      <c r="AE430" t="b">
        <v>0</v>
      </c>
      <c r="AF430" t="s">
        <v>68</v>
      </c>
      <c r="AG430" t="s">
        <v>60</v>
      </c>
      <c r="AH430" t="s">
        <v>60</v>
      </c>
      <c r="AI430" t="b">
        <v>1</v>
      </c>
      <c r="AJ430" t="s">
        <v>60</v>
      </c>
      <c r="AK430" t="s">
        <v>60</v>
      </c>
      <c r="AL430" t="s">
        <v>60</v>
      </c>
      <c r="AM430" t="s">
        <v>60</v>
      </c>
      <c r="AN430" t="s">
        <v>69</v>
      </c>
      <c r="AO430" t="s">
        <v>70</v>
      </c>
      <c r="AP430" t="b">
        <v>0</v>
      </c>
      <c r="AQ430" t="b">
        <v>0</v>
      </c>
      <c r="AR430" t="s">
        <v>71</v>
      </c>
      <c r="AS430" t="b">
        <v>0</v>
      </c>
      <c r="AT430" t="s">
        <v>60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167</v>
      </c>
      <c r="B431" t="s">
        <v>183</v>
      </c>
      <c r="C431">
        <v>1001370</v>
      </c>
      <c r="D431" t="s">
        <v>81</v>
      </c>
      <c r="E431" t="s">
        <v>81</v>
      </c>
      <c r="G431" t="s">
        <v>501</v>
      </c>
      <c r="H431" t="str">
        <f>"03010"</f>
        <v>03010</v>
      </c>
      <c r="I431" t="s">
        <v>60</v>
      </c>
      <c r="J431" s="2">
        <v>42804</v>
      </c>
      <c r="K431" t="s">
        <v>61</v>
      </c>
      <c r="L431">
        <v>25</v>
      </c>
      <c r="M431" t="str">
        <f t="shared" si="31"/>
        <v>0</v>
      </c>
      <c r="N431" t="str">
        <f t="shared" si="30"/>
        <v>0</v>
      </c>
      <c r="O431">
        <v>25</v>
      </c>
      <c r="P431" t="s">
        <v>62</v>
      </c>
      <c r="Q431" t="s">
        <v>77</v>
      </c>
      <c r="R431" t="s">
        <v>77</v>
      </c>
      <c r="S431" t="s">
        <v>64</v>
      </c>
      <c r="T431" t="s">
        <v>65</v>
      </c>
      <c r="U431" t="s">
        <v>66</v>
      </c>
      <c r="V431" t="s">
        <v>66</v>
      </c>
      <c r="X431" t="b">
        <v>1</v>
      </c>
      <c r="Y431" t="b">
        <v>1</v>
      </c>
      <c r="Z431" t="b">
        <v>1</v>
      </c>
      <c r="AA431">
        <v>103</v>
      </c>
      <c r="AB431">
        <v>235</v>
      </c>
      <c r="AC431" t="s">
        <v>67</v>
      </c>
      <c r="AD431" t="b">
        <v>0</v>
      </c>
      <c r="AE431" t="b">
        <v>0</v>
      </c>
      <c r="AF431" t="s">
        <v>68</v>
      </c>
      <c r="AG431" t="s">
        <v>60</v>
      </c>
      <c r="AH431" t="s">
        <v>60</v>
      </c>
      <c r="AI431" t="b">
        <v>1</v>
      </c>
      <c r="AJ431" t="s">
        <v>60</v>
      </c>
      <c r="AK431" t="s">
        <v>60</v>
      </c>
      <c r="AL431" t="s">
        <v>60</v>
      </c>
      <c r="AM431" t="s">
        <v>60</v>
      </c>
      <c r="AN431" t="s">
        <v>69</v>
      </c>
      <c r="AO431" t="s">
        <v>70</v>
      </c>
      <c r="AP431" t="b">
        <v>0</v>
      </c>
      <c r="AQ431" t="b">
        <v>0</v>
      </c>
      <c r="AR431" t="s">
        <v>71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167</v>
      </c>
      <c r="B432" t="s">
        <v>188</v>
      </c>
      <c r="C432">
        <v>1001405</v>
      </c>
      <c r="D432" t="s">
        <v>87</v>
      </c>
      <c r="E432" t="s">
        <v>87</v>
      </c>
      <c r="F432" t="s">
        <v>114</v>
      </c>
      <c r="G432" t="s">
        <v>493</v>
      </c>
      <c r="H432" t="str">
        <f>"03006"</f>
        <v>03006</v>
      </c>
      <c r="I432" t="s">
        <v>60</v>
      </c>
      <c r="J432" s="2">
        <v>42800</v>
      </c>
      <c r="K432" t="s">
        <v>61</v>
      </c>
      <c r="L432">
        <v>25</v>
      </c>
      <c r="M432" t="str">
        <f t="shared" si="31"/>
        <v>0</v>
      </c>
      <c r="N432" t="str">
        <f t="shared" si="30"/>
        <v>0</v>
      </c>
      <c r="O432">
        <v>25</v>
      </c>
      <c r="P432" t="s">
        <v>62</v>
      </c>
      <c r="Q432" t="s">
        <v>77</v>
      </c>
      <c r="R432" t="s">
        <v>77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103</v>
      </c>
      <c r="AB432">
        <v>235</v>
      </c>
      <c r="AC432" t="s">
        <v>67</v>
      </c>
      <c r="AD432" t="b">
        <v>0</v>
      </c>
      <c r="AE432" t="b">
        <v>0</v>
      </c>
      <c r="AF432" t="s">
        <v>68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69</v>
      </c>
      <c r="AO432" t="s">
        <v>70</v>
      </c>
      <c r="AP432" t="b">
        <v>0</v>
      </c>
      <c r="AQ432" t="b">
        <v>0</v>
      </c>
      <c r="AR432" t="s">
        <v>71</v>
      </c>
      <c r="AS432" t="b">
        <v>0</v>
      </c>
      <c r="AT432" t="s">
        <v>60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D432" t="s">
        <v>60</v>
      </c>
    </row>
    <row r="433" spans="1:56" x14ac:dyDescent="0.25">
      <c r="A433" t="s">
        <v>167</v>
      </c>
      <c r="B433" t="s">
        <v>188</v>
      </c>
      <c r="C433">
        <v>1001405</v>
      </c>
      <c r="D433" t="s">
        <v>89</v>
      </c>
      <c r="E433" t="s">
        <v>89</v>
      </c>
      <c r="F433" t="s">
        <v>114</v>
      </c>
      <c r="G433" t="s">
        <v>494</v>
      </c>
      <c r="H433" t="str">
        <f>"03006"</f>
        <v>03006</v>
      </c>
      <c r="I433" t="s">
        <v>60</v>
      </c>
      <c r="J433" s="2">
        <v>42800</v>
      </c>
      <c r="K433" t="s">
        <v>61</v>
      </c>
      <c r="L433">
        <v>25</v>
      </c>
      <c r="M433" t="str">
        <f t="shared" si="31"/>
        <v>0</v>
      </c>
      <c r="N433" t="str">
        <f t="shared" si="30"/>
        <v>0</v>
      </c>
      <c r="O433">
        <v>25</v>
      </c>
      <c r="P433" t="s">
        <v>62</v>
      </c>
      <c r="Q433" t="s">
        <v>77</v>
      </c>
      <c r="R433" t="s">
        <v>77</v>
      </c>
      <c r="S433" t="s">
        <v>64</v>
      </c>
      <c r="T433" t="s">
        <v>65</v>
      </c>
      <c r="U433" t="s">
        <v>66</v>
      </c>
      <c r="V433" t="s">
        <v>66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67</v>
      </c>
      <c r="AD433" t="b">
        <v>0</v>
      </c>
      <c r="AE433" t="b">
        <v>0</v>
      </c>
      <c r="AF433" t="s">
        <v>68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69</v>
      </c>
      <c r="AO433" t="s">
        <v>70</v>
      </c>
      <c r="AP433" t="b">
        <v>0</v>
      </c>
      <c r="AQ433" t="b">
        <v>0</v>
      </c>
      <c r="AR433" t="s">
        <v>71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167</v>
      </c>
      <c r="B434" t="s">
        <v>188</v>
      </c>
      <c r="C434">
        <v>1001405</v>
      </c>
      <c r="D434" t="s">
        <v>131</v>
      </c>
      <c r="E434" t="s">
        <v>131</v>
      </c>
      <c r="F434" t="s">
        <v>114</v>
      </c>
      <c r="G434" t="s">
        <v>488</v>
      </c>
      <c r="H434" t="str">
        <f>"03006"</f>
        <v>03006</v>
      </c>
      <c r="I434" t="s">
        <v>60</v>
      </c>
      <c r="J434" s="2">
        <v>42800</v>
      </c>
      <c r="K434" t="s">
        <v>61</v>
      </c>
      <c r="L434">
        <v>25</v>
      </c>
      <c r="M434" t="str">
        <f t="shared" si="31"/>
        <v>0</v>
      </c>
      <c r="N434" t="str">
        <f t="shared" si="30"/>
        <v>0</v>
      </c>
      <c r="O434">
        <v>25</v>
      </c>
      <c r="P434" t="s">
        <v>62</v>
      </c>
      <c r="Q434" t="s">
        <v>77</v>
      </c>
      <c r="R434" t="s">
        <v>77</v>
      </c>
      <c r="S434" t="s">
        <v>64</v>
      </c>
      <c r="T434" t="s">
        <v>65</v>
      </c>
      <c r="U434" t="s">
        <v>66</v>
      </c>
      <c r="V434" t="s">
        <v>66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67</v>
      </c>
      <c r="AD434" t="b">
        <v>0</v>
      </c>
      <c r="AE434" t="b">
        <v>0</v>
      </c>
      <c r="AF434" t="s">
        <v>68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69</v>
      </c>
      <c r="AO434" t="s">
        <v>70</v>
      </c>
      <c r="AP434" t="b">
        <v>0</v>
      </c>
      <c r="AQ434" t="b">
        <v>0</v>
      </c>
      <c r="AR434" t="s">
        <v>71</v>
      </c>
      <c r="AS434" t="b">
        <v>0</v>
      </c>
      <c r="AT434" t="s">
        <v>60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D434" t="s">
        <v>60</v>
      </c>
    </row>
    <row r="435" spans="1:56" x14ac:dyDescent="0.25">
      <c r="A435" t="s">
        <v>167</v>
      </c>
      <c r="B435" t="s">
        <v>502</v>
      </c>
      <c r="C435">
        <v>1001400</v>
      </c>
      <c r="D435" t="s">
        <v>74</v>
      </c>
      <c r="E435" t="s">
        <v>74</v>
      </c>
      <c r="F435" t="s">
        <v>149</v>
      </c>
      <c r="G435" t="s">
        <v>503</v>
      </c>
      <c r="H435" t="str">
        <f>"06001"</f>
        <v>06001</v>
      </c>
      <c r="I435" t="s">
        <v>60</v>
      </c>
      <c r="J435" s="2">
        <v>42887</v>
      </c>
      <c r="K435" t="s">
        <v>61</v>
      </c>
      <c r="L435">
        <v>25</v>
      </c>
      <c r="M435" t="str">
        <f t="shared" si="31"/>
        <v>0</v>
      </c>
      <c r="N435" t="str">
        <f t="shared" si="30"/>
        <v>0</v>
      </c>
      <c r="O435">
        <v>25</v>
      </c>
      <c r="P435" t="s">
        <v>62</v>
      </c>
      <c r="Q435" t="s">
        <v>77</v>
      </c>
      <c r="R435" t="s">
        <v>77</v>
      </c>
      <c r="S435" t="s">
        <v>64</v>
      </c>
      <c r="T435" t="s">
        <v>65</v>
      </c>
      <c r="U435" t="s">
        <v>66</v>
      </c>
      <c r="V435" t="s">
        <v>66</v>
      </c>
      <c r="X435" t="b">
        <v>1</v>
      </c>
      <c r="Y435" t="b">
        <v>1</v>
      </c>
      <c r="Z435" t="b">
        <v>1</v>
      </c>
      <c r="AA435">
        <v>103</v>
      </c>
      <c r="AB435">
        <v>235</v>
      </c>
      <c r="AC435" t="s">
        <v>67</v>
      </c>
      <c r="AD435" t="b">
        <v>0</v>
      </c>
      <c r="AE435" t="b">
        <v>0</v>
      </c>
      <c r="AF435" t="s">
        <v>68</v>
      </c>
      <c r="AG435" t="s">
        <v>60</v>
      </c>
      <c r="AH435" t="s">
        <v>60</v>
      </c>
      <c r="AI435" t="b">
        <v>1</v>
      </c>
      <c r="AJ435" t="s">
        <v>60</v>
      </c>
      <c r="AK435" t="s">
        <v>60</v>
      </c>
      <c r="AL435" t="s">
        <v>60</v>
      </c>
      <c r="AM435" t="s">
        <v>60</v>
      </c>
      <c r="AN435" t="s">
        <v>69</v>
      </c>
      <c r="AO435" t="s">
        <v>70</v>
      </c>
      <c r="AP435" t="b">
        <v>0</v>
      </c>
      <c r="AQ435" t="b">
        <v>0</v>
      </c>
      <c r="AR435" t="s">
        <v>71</v>
      </c>
      <c r="AS435" t="b">
        <v>0</v>
      </c>
      <c r="AT435" t="s">
        <v>60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167</v>
      </c>
      <c r="B436" t="s">
        <v>504</v>
      </c>
      <c r="C436">
        <v>1001320</v>
      </c>
      <c r="D436" t="s">
        <v>58</v>
      </c>
      <c r="E436" t="s">
        <v>58</v>
      </c>
      <c r="F436" t="s">
        <v>172</v>
      </c>
      <c r="G436" t="s">
        <v>505</v>
      </c>
      <c r="H436" t="str">
        <f>"09001"</f>
        <v>09001</v>
      </c>
      <c r="I436" t="s">
        <v>60</v>
      </c>
      <c r="J436" s="2">
        <v>42979</v>
      </c>
      <c r="K436" t="s">
        <v>61</v>
      </c>
      <c r="L436">
        <v>25</v>
      </c>
      <c r="M436" t="str">
        <f t="shared" si="31"/>
        <v>0</v>
      </c>
      <c r="N436" t="str">
        <f t="shared" si="30"/>
        <v>0</v>
      </c>
      <c r="O436">
        <v>25</v>
      </c>
      <c r="P436" t="s">
        <v>62</v>
      </c>
      <c r="Q436" t="s">
        <v>63</v>
      </c>
      <c r="R436" t="s">
        <v>63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67</v>
      </c>
      <c r="AD436" t="b">
        <v>0</v>
      </c>
      <c r="AE436" t="b">
        <v>0</v>
      </c>
      <c r="AF436" t="s">
        <v>68</v>
      </c>
      <c r="AG436" t="s">
        <v>60</v>
      </c>
      <c r="AH436" t="s">
        <v>60</v>
      </c>
      <c r="AI436" t="b">
        <v>1</v>
      </c>
      <c r="AJ436" t="s">
        <v>156</v>
      </c>
      <c r="AK436" t="s">
        <v>60</v>
      </c>
      <c r="AL436" t="s">
        <v>60</v>
      </c>
      <c r="AM436" t="s">
        <v>60</v>
      </c>
      <c r="AN436" t="s">
        <v>69</v>
      </c>
      <c r="AO436" t="s">
        <v>70</v>
      </c>
      <c r="AP436" t="b">
        <v>0</v>
      </c>
      <c r="AQ436" t="b">
        <v>0</v>
      </c>
      <c r="AR436" t="s">
        <v>71</v>
      </c>
      <c r="AS436" t="b">
        <v>0</v>
      </c>
      <c r="AT436" t="s">
        <v>60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167</v>
      </c>
      <c r="B437" t="s">
        <v>504</v>
      </c>
      <c r="C437">
        <v>1001320</v>
      </c>
      <c r="D437" t="s">
        <v>74</v>
      </c>
      <c r="E437" t="s">
        <v>74</v>
      </c>
      <c r="F437" t="s">
        <v>172</v>
      </c>
      <c r="G437" t="s">
        <v>506</v>
      </c>
      <c r="H437" t="str">
        <f>"09001"</f>
        <v>09001</v>
      </c>
      <c r="I437" t="s">
        <v>60</v>
      </c>
      <c r="J437" s="2">
        <v>42979</v>
      </c>
      <c r="K437" t="s">
        <v>61</v>
      </c>
      <c r="L437">
        <v>27</v>
      </c>
      <c r="M437" t="str">
        <f t="shared" si="31"/>
        <v>0</v>
      </c>
      <c r="N437" t="str">
        <f t="shared" si="30"/>
        <v>0</v>
      </c>
      <c r="O437">
        <v>27</v>
      </c>
      <c r="P437" t="s">
        <v>62</v>
      </c>
      <c r="Q437" t="s">
        <v>63</v>
      </c>
      <c r="R437" t="s">
        <v>63</v>
      </c>
      <c r="S437" t="s">
        <v>64</v>
      </c>
      <c r="T437" t="s">
        <v>65</v>
      </c>
      <c r="U437" t="s">
        <v>66</v>
      </c>
      <c r="V437" t="s">
        <v>66</v>
      </c>
      <c r="X437" t="b">
        <v>1</v>
      </c>
      <c r="Y437" t="b">
        <v>1</v>
      </c>
      <c r="Z437" t="b">
        <v>1</v>
      </c>
      <c r="AA437">
        <v>103</v>
      </c>
      <c r="AB437">
        <v>235</v>
      </c>
      <c r="AC437" t="s">
        <v>67</v>
      </c>
      <c r="AD437" t="b">
        <v>0</v>
      </c>
      <c r="AE437" t="b">
        <v>0</v>
      </c>
      <c r="AF437" t="s">
        <v>68</v>
      </c>
      <c r="AG437" t="s">
        <v>60</v>
      </c>
      <c r="AH437" t="s">
        <v>60</v>
      </c>
      <c r="AI437" t="b">
        <v>1</v>
      </c>
      <c r="AJ437" t="s">
        <v>156</v>
      </c>
      <c r="AK437" t="s">
        <v>60</v>
      </c>
      <c r="AL437" t="s">
        <v>60</v>
      </c>
      <c r="AM437" t="s">
        <v>60</v>
      </c>
      <c r="AN437" t="s">
        <v>69</v>
      </c>
      <c r="AO437" t="s">
        <v>70</v>
      </c>
      <c r="AP437" t="b">
        <v>0</v>
      </c>
      <c r="AQ437" t="b">
        <v>0</v>
      </c>
      <c r="AR437" t="s">
        <v>71</v>
      </c>
      <c r="AS437" t="b">
        <v>0</v>
      </c>
      <c r="AT437" t="s">
        <v>60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167</v>
      </c>
      <c r="B438" t="s">
        <v>191</v>
      </c>
      <c r="C438">
        <v>1001350</v>
      </c>
      <c r="D438" t="s">
        <v>91</v>
      </c>
      <c r="E438" t="s">
        <v>91</v>
      </c>
      <c r="F438" t="s">
        <v>192</v>
      </c>
      <c r="G438" t="s">
        <v>489</v>
      </c>
      <c r="H438" t="str">
        <f>"03001"</f>
        <v>03001</v>
      </c>
      <c r="I438" t="s">
        <v>60</v>
      </c>
      <c r="J438" s="2">
        <v>42805</v>
      </c>
      <c r="K438" t="s">
        <v>61</v>
      </c>
      <c r="L438">
        <v>25</v>
      </c>
      <c r="M438" t="str">
        <f t="shared" si="31"/>
        <v>0</v>
      </c>
      <c r="N438" t="str">
        <f t="shared" si="30"/>
        <v>0</v>
      </c>
      <c r="O438">
        <v>25</v>
      </c>
      <c r="P438" t="s">
        <v>62</v>
      </c>
      <c r="Q438" t="s">
        <v>63</v>
      </c>
      <c r="R438" t="s">
        <v>63</v>
      </c>
      <c r="S438" t="s">
        <v>64</v>
      </c>
      <c r="T438" t="s">
        <v>65</v>
      </c>
      <c r="U438" t="s">
        <v>66</v>
      </c>
      <c r="V438" t="s">
        <v>66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67</v>
      </c>
      <c r="AD438" t="b">
        <v>0</v>
      </c>
      <c r="AE438" t="b">
        <v>0</v>
      </c>
      <c r="AF438" t="s">
        <v>68</v>
      </c>
      <c r="AG438" t="s">
        <v>60</v>
      </c>
      <c r="AH438" t="s">
        <v>60</v>
      </c>
      <c r="AI438" t="b">
        <v>1</v>
      </c>
      <c r="AJ438" t="s">
        <v>156</v>
      </c>
      <c r="AK438" t="s">
        <v>60</v>
      </c>
      <c r="AL438" t="s">
        <v>60</v>
      </c>
      <c r="AM438" t="s">
        <v>60</v>
      </c>
      <c r="AN438" t="s">
        <v>69</v>
      </c>
      <c r="AO438" t="s">
        <v>70</v>
      </c>
      <c r="AP438" t="b">
        <v>0</v>
      </c>
      <c r="AQ438" t="b">
        <v>0</v>
      </c>
      <c r="AR438" t="s">
        <v>71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D438" t="s">
        <v>60</v>
      </c>
    </row>
    <row r="439" spans="1:56" x14ac:dyDescent="0.25">
      <c r="A439" t="s">
        <v>167</v>
      </c>
      <c r="B439" t="s">
        <v>507</v>
      </c>
      <c r="C439">
        <v>1001350</v>
      </c>
      <c r="D439" t="s">
        <v>89</v>
      </c>
      <c r="E439" t="s">
        <v>89</v>
      </c>
      <c r="F439" t="s">
        <v>134</v>
      </c>
      <c r="G439" t="s">
        <v>508</v>
      </c>
      <c r="H439" t="str">
        <f>"09002"</f>
        <v>09002</v>
      </c>
      <c r="I439" t="s">
        <v>60</v>
      </c>
      <c r="J439" s="2">
        <v>42980</v>
      </c>
      <c r="K439" t="s">
        <v>61</v>
      </c>
      <c r="L439">
        <v>25</v>
      </c>
      <c r="M439" t="str">
        <f t="shared" si="31"/>
        <v>0</v>
      </c>
      <c r="N439" t="str">
        <f t="shared" si="30"/>
        <v>0</v>
      </c>
      <c r="O439">
        <v>25</v>
      </c>
      <c r="P439" t="s">
        <v>62</v>
      </c>
      <c r="Q439" t="s">
        <v>63</v>
      </c>
      <c r="R439" t="s">
        <v>77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67</v>
      </c>
      <c r="AD439" t="b">
        <v>0</v>
      </c>
      <c r="AE439" t="b">
        <v>0</v>
      </c>
      <c r="AF439" t="s">
        <v>68</v>
      </c>
      <c r="AG439" t="s">
        <v>60</v>
      </c>
      <c r="AH439" t="s">
        <v>60</v>
      </c>
      <c r="AI439" t="b">
        <v>1</v>
      </c>
      <c r="AJ439" t="s">
        <v>156</v>
      </c>
      <c r="AK439" t="s">
        <v>60</v>
      </c>
      <c r="AL439" t="s">
        <v>60</v>
      </c>
      <c r="AM439" t="s">
        <v>60</v>
      </c>
      <c r="AN439" t="s">
        <v>69</v>
      </c>
      <c r="AO439" t="s">
        <v>70</v>
      </c>
      <c r="AP439" t="b">
        <v>0</v>
      </c>
      <c r="AQ439" t="b">
        <v>0</v>
      </c>
      <c r="AR439" t="s">
        <v>71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D439" t="s">
        <v>60</v>
      </c>
    </row>
    <row r="440" spans="1:56" x14ac:dyDescent="0.25">
      <c r="A440" t="s">
        <v>167</v>
      </c>
      <c r="B440" t="s">
        <v>507</v>
      </c>
      <c r="C440">
        <v>1001350</v>
      </c>
      <c r="D440" t="s">
        <v>87</v>
      </c>
      <c r="E440" t="s">
        <v>87</v>
      </c>
      <c r="F440" t="s">
        <v>134</v>
      </c>
      <c r="G440" t="s">
        <v>509</v>
      </c>
      <c r="H440" t="str">
        <f>"09002"</f>
        <v>09002</v>
      </c>
      <c r="I440" t="s">
        <v>60</v>
      </c>
      <c r="J440" s="2">
        <v>42980</v>
      </c>
      <c r="K440" t="s">
        <v>61</v>
      </c>
      <c r="L440">
        <v>26</v>
      </c>
      <c r="M440" t="str">
        <f t="shared" si="31"/>
        <v>0</v>
      </c>
      <c r="N440" t="str">
        <f t="shared" si="30"/>
        <v>0</v>
      </c>
      <c r="O440">
        <v>26</v>
      </c>
      <c r="P440" t="s">
        <v>62</v>
      </c>
      <c r="Q440" t="s">
        <v>63</v>
      </c>
      <c r="R440" t="s">
        <v>77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103</v>
      </c>
      <c r="AB440">
        <v>235</v>
      </c>
      <c r="AC440" t="s">
        <v>67</v>
      </c>
      <c r="AD440" t="b">
        <v>0</v>
      </c>
      <c r="AE440" t="b">
        <v>0</v>
      </c>
      <c r="AF440" t="s">
        <v>68</v>
      </c>
      <c r="AG440" t="s">
        <v>60</v>
      </c>
      <c r="AH440" t="s">
        <v>60</v>
      </c>
      <c r="AI440" t="b">
        <v>1</v>
      </c>
      <c r="AJ440" t="s">
        <v>156</v>
      </c>
      <c r="AK440" t="s">
        <v>60</v>
      </c>
      <c r="AL440" t="s">
        <v>60</v>
      </c>
      <c r="AM440" t="s">
        <v>60</v>
      </c>
      <c r="AN440" t="s">
        <v>69</v>
      </c>
      <c r="AO440" t="s">
        <v>70</v>
      </c>
      <c r="AP440" t="b">
        <v>0</v>
      </c>
      <c r="AQ440" t="b">
        <v>0</v>
      </c>
      <c r="AR440" t="s">
        <v>71</v>
      </c>
      <c r="AS440" t="b">
        <v>0</v>
      </c>
      <c r="AT440" t="s">
        <v>60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D440" t="s">
        <v>60</v>
      </c>
    </row>
    <row r="441" spans="1:56" x14ac:dyDescent="0.25">
      <c r="A441" t="s">
        <v>167</v>
      </c>
      <c r="B441" t="s">
        <v>404</v>
      </c>
      <c r="C441">
        <v>1001380</v>
      </c>
      <c r="D441" t="s">
        <v>81</v>
      </c>
      <c r="E441" t="s">
        <v>81</v>
      </c>
      <c r="F441" t="s">
        <v>405</v>
      </c>
      <c r="G441" t="s">
        <v>489</v>
      </c>
      <c r="H441" t="str">
        <f>"03008"</f>
        <v>03008</v>
      </c>
      <c r="I441" t="s">
        <v>60</v>
      </c>
      <c r="J441" s="2">
        <v>42802</v>
      </c>
      <c r="K441" t="s">
        <v>61</v>
      </c>
      <c r="L441">
        <v>27</v>
      </c>
      <c r="M441" t="str">
        <f t="shared" si="31"/>
        <v>0</v>
      </c>
      <c r="N441" t="str">
        <f t="shared" si="30"/>
        <v>0</v>
      </c>
      <c r="O441">
        <v>27</v>
      </c>
      <c r="P441" t="s">
        <v>62</v>
      </c>
      <c r="Q441" t="s">
        <v>63</v>
      </c>
      <c r="R441" t="s">
        <v>63</v>
      </c>
      <c r="S441" t="s">
        <v>64</v>
      </c>
      <c r="T441" t="s">
        <v>65</v>
      </c>
      <c r="U441" t="s">
        <v>66</v>
      </c>
      <c r="V441" t="s">
        <v>66</v>
      </c>
      <c r="X441" t="b">
        <v>1</v>
      </c>
      <c r="Y441" t="b">
        <v>1</v>
      </c>
      <c r="Z441" t="b">
        <v>1</v>
      </c>
      <c r="AA441">
        <v>103</v>
      </c>
      <c r="AB441">
        <v>235</v>
      </c>
      <c r="AC441" t="s">
        <v>67</v>
      </c>
      <c r="AD441" t="b">
        <v>0</v>
      </c>
      <c r="AE441" t="b">
        <v>0</v>
      </c>
      <c r="AF441" t="s">
        <v>68</v>
      </c>
      <c r="AG441" t="s">
        <v>60</v>
      </c>
      <c r="AH441" t="s">
        <v>60</v>
      </c>
      <c r="AI441" t="b">
        <v>1</v>
      </c>
      <c r="AJ441" t="s">
        <v>156</v>
      </c>
      <c r="AK441" t="s">
        <v>60</v>
      </c>
      <c r="AL441" t="s">
        <v>60</v>
      </c>
      <c r="AM441" t="s">
        <v>60</v>
      </c>
      <c r="AN441" t="s">
        <v>69</v>
      </c>
      <c r="AO441" t="s">
        <v>70</v>
      </c>
      <c r="AP441" t="b">
        <v>0</v>
      </c>
      <c r="AQ441" t="b">
        <v>0</v>
      </c>
      <c r="AR441" t="s">
        <v>71</v>
      </c>
      <c r="AS441" t="b">
        <v>0</v>
      </c>
      <c r="AT441" t="s">
        <v>60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167</v>
      </c>
      <c r="B442" t="s">
        <v>404</v>
      </c>
      <c r="C442">
        <v>1001380</v>
      </c>
      <c r="D442" t="s">
        <v>89</v>
      </c>
      <c r="E442" t="s">
        <v>89</v>
      </c>
      <c r="F442" t="s">
        <v>405</v>
      </c>
      <c r="G442" t="s">
        <v>495</v>
      </c>
      <c r="H442" t="str">
        <f>"03008"</f>
        <v>03008</v>
      </c>
      <c r="I442" t="s">
        <v>60</v>
      </c>
      <c r="J442" s="2">
        <v>42802</v>
      </c>
      <c r="K442" t="s">
        <v>61</v>
      </c>
      <c r="L442">
        <v>27</v>
      </c>
      <c r="M442" t="str">
        <f t="shared" si="31"/>
        <v>0</v>
      </c>
      <c r="N442" t="str">
        <f t="shared" si="30"/>
        <v>0</v>
      </c>
      <c r="O442">
        <v>27</v>
      </c>
      <c r="P442" t="s">
        <v>62</v>
      </c>
      <c r="Q442" t="s">
        <v>63</v>
      </c>
      <c r="R442" t="s">
        <v>63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67</v>
      </c>
      <c r="AD442" t="b">
        <v>0</v>
      </c>
      <c r="AE442" t="b">
        <v>0</v>
      </c>
      <c r="AF442" t="s">
        <v>68</v>
      </c>
      <c r="AG442" t="s">
        <v>60</v>
      </c>
      <c r="AH442" t="s">
        <v>60</v>
      </c>
      <c r="AI442" t="b">
        <v>1</v>
      </c>
      <c r="AJ442" t="s">
        <v>156</v>
      </c>
      <c r="AK442" t="s">
        <v>60</v>
      </c>
      <c r="AL442" t="s">
        <v>60</v>
      </c>
      <c r="AM442" t="s">
        <v>60</v>
      </c>
      <c r="AN442" t="s">
        <v>69</v>
      </c>
      <c r="AO442" t="s">
        <v>70</v>
      </c>
      <c r="AP442" t="b">
        <v>0</v>
      </c>
      <c r="AQ442" t="b">
        <v>0</v>
      </c>
      <c r="AR442" t="s">
        <v>71</v>
      </c>
      <c r="AS442" t="b">
        <v>0</v>
      </c>
      <c r="AT442" t="s">
        <v>60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167</v>
      </c>
      <c r="B443" t="s">
        <v>404</v>
      </c>
      <c r="C443">
        <v>1001380</v>
      </c>
      <c r="D443" t="s">
        <v>131</v>
      </c>
      <c r="E443" t="s">
        <v>131</v>
      </c>
      <c r="F443" t="s">
        <v>405</v>
      </c>
      <c r="G443" t="s">
        <v>510</v>
      </c>
      <c r="H443" t="str">
        <f>"03008"</f>
        <v>03008</v>
      </c>
      <c r="I443" t="s">
        <v>60</v>
      </c>
      <c r="J443" s="2">
        <v>42802</v>
      </c>
      <c r="K443" t="s">
        <v>61</v>
      </c>
      <c r="L443">
        <v>25</v>
      </c>
      <c r="N443" t="str">
        <f t="shared" si="30"/>
        <v>0</v>
      </c>
      <c r="O443">
        <v>25</v>
      </c>
      <c r="P443" t="s">
        <v>62</v>
      </c>
      <c r="Q443" t="s">
        <v>63</v>
      </c>
      <c r="R443" t="s">
        <v>63</v>
      </c>
      <c r="S443" t="s">
        <v>64</v>
      </c>
      <c r="T443" t="s">
        <v>65</v>
      </c>
      <c r="U443" t="s">
        <v>66</v>
      </c>
      <c r="V443" t="s">
        <v>66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67</v>
      </c>
      <c r="AD443" t="b">
        <v>0</v>
      </c>
      <c r="AE443" t="b">
        <v>0</v>
      </c>
      <c r="AF443" t="s">
        <v>68</v>
      </c>
      <c r="AG443" t="s">
        <v>60</v>
      </c>
      <c r="AH443" t="s">
        <v>60</v>
      </c>
      <c r="AI443" t="b">
        <v>1</v>
      </c>
      <c r="AJ443" t="s">
        <v>156</v>
      </c>
      <c r="AK443" t="s">
        <v>60</v>
      </c>
      <c r="AL443" t="s">
        <v>60</v>
      </c>
      <c r="AM443" t="s">
        <v>60</v>
      </c>
      <c r="AN443" t="s">
        <v>69</v>
      </c>
      <c r="AO443" t="s">
        <v>70</v>
      </c>
      <c r="AP443" t="b">
        <v>0</v>
      </c>
      <c r="AQ443" t="b">
        <v>0</v>
      </c>
      <c r="AR443" t="s">
        <v>71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167</v>
      </c>
      <c r="B444" t="s">
        <v>502</v>
      </c>
      <c r="C444">
        <v>1001400</v>
      </c>
      <c r="D444" t="s">
        <v>91</v>
      </c>
      <c r="E444" t="s">
        <v>91</v>
      </c>
      <c r="F444" t="s">
        <v>149</v>
      </c>
      <c r="G444" t="s">
        <v>511</v>
      </c>
      <c r="H444" t="str">
        <f>"06001"</f>
        <v>06001</v>
      </c>
      <c r="I444" t="s">
        <v>60</v>
      </c>
      <c r="J444" s="2">
        <v>42887</v>
      </c>
      <c r="K444" t="s">
        <v>61</v>
      </c>
      <c r="L444">
        <v>25</v>
      </c>
      <c r="M444" t="str">
        <f t="shared" ref="M444:M467" si="32">"0"</f>
        <v>0</v>
      </c>
      <c r="N444" t="str">
        <f t="shared" si="30"/>
        <v>0</v>
      </c>
      <c r="O444">
        <v>25</v>
      </c>
      <c r="P444" t="s">
        <v>62</v>
      </c>
      <c r="Q444" t="s">
        <v>77</v>
      </c>
      <c r="R444" t="s">
        <v>77</v>
      </c>
      <c r="S444" t="s">
        <v>64</v>
      </c>
      <c r="T444" t="s">
        <v>65</v>
      </c>
      <c r="U444" t="s">
        <v>66</v>
      </c>
      <c r="V444" t="s">
        <v>66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67</v>
      </c>
      <c r="AD444" t="b">
        <v>0</v>
      </c>
      <c r="AE444" t="b">
        <v>0</v>
      </c>
      <c r="AF444" t="s">
        <v>68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69</v>
      </c>
      <c r="AO444" t="s">
        <v>70</v>
      </c>
      <c r="AP444" t="b">
        <v>0</v>
      </c>
      <c r="AQ444" t="b">
        <v>0</v>
      </c>
      <c r="AR444" t="s">
        <v>71</v>
      </c>
      <c r="AS444" t="b">
        <v>0</v>
      </c>
      <c r="AT444" t="s">
        <v>60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167</v>
      </c>
      <c r="B445" t="s">
        <v>175</v>
      </c>
      <c r="C445">
        <v>1001340</v>
      </c>
      <c r="D445" t="s">
        <v>89</v>
      </c>
      <c r="E445" t="s">
        <v>89</v>
      </c>
      <c r="G445" t="s">
        <v>512</v>
      </c>
      <c r="H445" t="str">
        <f>"03010"</f>
        <v>03010</v>
      </c>
      <c r="I445" t="s">
        <v>60</v>
      </c>
      <c r="J445" s="2">
        <v>42804</v>
      </c>
      <c r="K445" t="s">
        <v>61</v>
      </c>
      <c r="L445">
        <v>25</v>
      </c>
      <c r="M445" t="str">
        <f t="shared" si="32"/>
        <v>0</v>
      </c>
      <c r="N445" t="str">
        <f t="shared" si="30"/>
        <v>0</v>
      </c>
      <c r="O445">
        <v>25</v>
      </c>
      <c r="P445" t="s">
        <v>62</v>
      </c>
      <c r="Q445" t="s">
        <v>77</v>
      </c>
      <c r="R445" t="s">
        <v>77</v>
      </c>
      <c r="S445" t="s">
        <v>64</v>
      </c>
      <c r="T445" t="s">
        <v>65</v>
      </c>
      <c r="U445" t="s">
        <v>66</v>
      </c>
      <c r="V445" t="s">
        <v>66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67</v>
      </c>
      <c r="AD445" t="b">
        <v>0</v>
      </c>
      <c r="AE445" t="b">
        <v>0</v>
      </c>
      <c r="AF445" t="s">
        <v>68</v>
      </c>
      <c r="AG445" t="s">
        <v>60</v>
      </c>
      <c r="AH445" t="s">
        <v>60</v>
      </c>
      <c r="AI445" t="b">
        <v>1</v>
      </c>
      <c r="AJ445" t="s">
        <v>60</v>
      </c>
      <c r="AK445" t="s">
        <v>60</v>
      </c>
      <c r="AL445" t="s">
        <v>60</v>
      </c>
      <c r="AM445" t="s">
        <v>60</v>
      </c>
      <c r="AN445" t="s">
        <v>69</v>
      </c>
      <c r="AO445" t="s">
        <v>70</v>
      </c>
      <c r="AP445" t="b">
        <v>0</v>
      </c>
      <c r="AQ445" t="b">
        <v>0</v>
      </c>
      <c r="AR445" t="s">
        <v>71</v>
      </c>
      <c r="AS445" t="b">
        <v>0</v>
      </c>
      <c r="AT445" t="s">
        <v>60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284</v>
      </c>
      <c r="B446" t="s">
        <v>293</v>
      </c>
      <c r="C446">
        <v>1200330</v>
      </c>
      <c r="D446" t="s">
        <v>81</v>
      </c>
      <c r="E446" t="s">
        <v>81</v>
      </c>
      <c r="F446" t="s">
        <v>287</v>
      </c>
      <c r="G446" t="s">
        <v>513</v>
      </c>
      <c r="H446" t="str">
        <f>"09009"</f>
        <v>09009</v>
      </c>
      <c r="I446" t="s">
        <v>60</v>
      </c>
      <c r="J446" s="2">
        <v>42987</v>
      </c>
      <c r="K446" t="s">
        <v>61</v>
      </c>
      <c r="L446">
        <v>25</v>
      </c>
      <c r="M446" t="str">
        <f t="shared" si="32"/>
        <v>0</v>
      </c>
      <c r="N446" t="str">
        <f t="shared" si="30"/>
        <v>0</v>
      </c>
      <c r="O446">
        <v>25</v>
      </c>
      <c r="P446" t="s">
        <v>62</v>
      </c>
      <c r="Q446" t="s">
        <v>77</v>
      </c>
      <c r="R446" t="s">
        <v>77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103</v>
      </c>
      <c r="AB446">
        <v>235</v>
      </c>
      <c r="AC446" t="s">
        <v>67</v>
      </c>
      <c r="AD446" t="b">
        <v>0</v>
      </c>
      <c r="AE446" t="b">
        <v>0</v>
      </c>
      <c r="AF446" t="s">
        <v>68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69</v>
      </c>
      <c r="AO446" t="s">
        <v>70</v>
      </c>
      <c r="AP446" t="b">
        <v>0</v>
      </c>
      <c r="AQ446" t="b">
        <v>0</v>
      </c>
      <c r="AR446" t="s">
        <v>71</v>
      </c>
      <c r="AS446" t="b">
        <v>0</v>
      </c>
      <c r="AT446" t="s">
        <v>60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284</v>
      </c>
      <c r="B447" t="s">
        <v>293</v>
      </c>
      <c r="C447">
        <v>1200330</v>
      </c>
      <c r="D447" t="s">
        <v>131</v>
      </c>
      <c r="E447" t="s">
        <v>131</v>
      </c>
      <c r="F447" t="s">
        <v>287</v>
      </c>
      <c r="G447" t="s">
        <v>514</v>
      </c>
      <c r="H447" t="str">
        <f>"09009"</f>
        <v>09009</v>
      </c>
      <c r="I447" t="s">
        <v>60</v>
      </c>
      <c r="J447" s="2">
        <v>42987</v>
      </c>
      <c r="K447" t="s">
        <v>61</v>
      </c>
      <c r="L447">
        <v>26</v>
      </c>
      <c r="M447" t="str">
        <f t="shared" si="32"/>
        <v>0</v>
      </c>
      <c r="N447" t="str">
        <f t="shared" si="30"/>
        <v>0</v>
      </c>
      <c r="O447">
        <v>26</v>
      </c>
      <c r="P447" t="s">
        <v>62</v>
      </c>
      <c r="Q447" t="s">
        <v>77</v>
      </c>
      <c r="R447" t="s">
        <v>77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67</v>
      </c>
      <c r="AD447" t="b">
        <v>0</v>
      </c>
      <c r="AE447" t="b">
        <v>0</v>
      </c>
      <c r="AF447" t="s">
        <v>68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69</v>
      </c>
      <c r="AO447" t="s">
        <v>70</v>
      </c>
      <c r="AP447" t="b">
        <v>0</v>
      </c>
      <c r="AQ447" t="b">
        <v>0</v>
      </c>
      <c r="AR447" t="s">
        <v>71</v>
      </c>
      <c r="AS447" t="b">
        <v>0</v>
      </c>
      <c r="AT447" t="s">
        <v>60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284</v>
      </c>
      <c r="B448" t="s">
        <v>293</v>
      </c>
      <c r="C448">
        <v>1200330</v>
      </c>
      <c r="D448" t="s">
        <v>58</v>
      </c>
      <c r="E448" t="s">
        <v>58</v>
      </c>
      <c r="F448" t="s">
        <v>287</v>
      </c>
      <c r="G448" t="s">
        <v>515</v>
      </c>
      <c r="H448" t="str">
        <f>"09009"</f>
        <v>09009</v>
      </c>
      <c r="I448" t="s">
        <v>60</v>
      </c>
      <c r="J448" s="2">
        <v>42987</v>
      </c>
      <c r="K448" t="s">
        <v>61</v>
      </c>
      <c r="L448">
        <v>26</v>
      </c>
      <c r="M448" t="str">
        <f t="shared" si="32"/>
        <v>0</v>
      </c>
      <c r="N448" t="str">
        <f t="shared" si="30"/>
        <v>0</v>
      </c>
      <c r="O448">
        <v>26</v>
      </c>
      <c r="P448" t="s">
        <v>62</v>
      </c>
      <c r="Q448" t="s">
        <v>77</v>
      </c>
      <c r="R448" t="s">
        <v>77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67</v>
      </c>
      <c r="AD448" t="b">
        <v>0</v>
      </c>
      <c r="AE448" t="b">
        <v>0</v>
      </c>
      <c r="AF448" t="s">
        <v>68</v>
      </c>
      <c r="AG448" t="s">
        <v>60</v>
      </c>
      <c r="AH448" t="s">
        <v>60</v>
      </c>
      <c r="AI448" t="b">
        <v>1</v>
      </c>
      <c r="AJ448" t="s">
        <v>60</v>
      </c>
      <c r="AK448" t="s">
        <v>60</v>
      </c>
      <c r="AL448" t="s">
        <v>60</v>
      </c>
      <c r="AM448" t="s">
        <v>60</v>
      </c>
      <c r="AN448" t="s">
        <v>69</v>
      </c>
      <c r="AO448" t="s">
        <v>70</v>
      </c>
      <c r="AP448" t="b">
        <v>0</v>
      </c>
      <c r="AQ448" t="b">
        <v>0</v>
      </c>
      <c r="AR448" t="s">
        <v>71</v>
      </c>
      <c r="AS448" t="b">
        <v>0</v>
      </c>
      <c r="AT448" t="s">
        <v>60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284</v>
      </c>
      <c r="B449" t="s">
        <v>298</v>
      </c>
      <c r="C449">
        <v>1200340</v>
      </c>
      <c r="D449" t="s">
        <v>74</v>
      </c>
      <c r="E449" t="s">
        <v>74</v>
      </c>
      <c r="F449" t="s">
        <v>294</v>
      </c>
      <c r="G449" t="s">
        <v>489</v>
      </c>
      <c r="H449">
        <v>11002</v>
      </c>
      <c r="I449" t="s">
        <v>60</v>
      </c>
      <c r="J449" s="2">
        <v>43041</v>
      </c>
      <c r="K449" t="s">
        <v>61</v>
      </c>
      <c r="L449">
        <v>25</v>
      </c>
      <c r="M449" t="str">
        <f t="shared" si="32"/>
        <v>0</v>
      </c>
      <c r="N449" t="str">
        <f t="shared" si="30"/>
        <v>0</v>
      </c>
      <c r="O449">
        <v>25</v>
      </c>
      <c r="P449" t="s">
        <v>62</v>
      </c>
      <c r="Q449" t="s">
        <v>63</v>
      </c>
      <c r="R449" t="s">
        <v>63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>
        <v>235</v>
      </c>
      <c r="AC449" t="s">
        <v>67</v>
      </c>
      <c r="AD449" t="b">
        <v>0</v>
      </c>
      <c r="AE449" t="b">
        <v>0</v>
      </c>
      <c r="AF449" t="s">
        <v>68</v>
      </c>
      <c r="AG449" t="s">
        <v>60</v>
      </c>
      <c r="AH449" t="s">
        <v>60</v>
      </c>
      <c r="AI449" t="b">
        <v>1</v>
      </c>
      <c r="AJ449" t="s">
        <v>156</v>
      </c>
      <c r="AK449" t="s">
        <v>60</v>
      </c>
      <c r="AL449" t="s">
        <v>60</v>
      </c>
      <c r="AM449" t="s">
        <v>60</v>
      </c>
      <c r="AN449" t="s">
        <v>69</v>
      </c>
      <c r="AO449" t="s">
        <v>70</v>
      </c>
      <c r="AP449" t="b">
        <v>0</v>
      </c>
      <c r="AQ449" t="b">
        <v>0</v>
      </c>
      <c r="AR449" t="s">
        <v>71</v>
      </c>
      <c r="AS449" t="b">
        <v>0</v>
      </c>
      <c r="AT449" t="s">
        <v>60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284</v>
      </c>
      <c r="B450" t="s">
        <v>298</v>
      </c>
      <c r="C450">
        <v>1200340</v>
      </c>
      <c r="D450" t="s">
        <v>58</v>
      </c>
      <c r="E450" t="s">
        <v>58</v>
      </c>
      <c r="F450" t="s">
        <v>294</v>
      </c>
      <c r="G450" t="s">
        <v>495</v>
      </c>
      <c r="H450">
        <v>11002</v>
      </c>
      <c r="I450" t="s">
        <v>60</v>
      </c>
      <c r="J450" s="2">
        <v>43041</v>
      </c>
      <c r="K450" t="s">
        <v>61</v>
      </c>
      <c r="L450">
        <v>26</v>
      </c>
      <c r="M450" t="str">
        <f t="shared" si="32"/>
        <v>0</v>
      </c>
      <c r="N450" t="str">
        <f t="shared" si="30"/>
        <v>0</v>
      </c>
      <c r="O450">
        <v>26</v>
      </c>
      <c r="P450" t="s">
        <v>62</v>
      </c>
      <c r="Q450" t="s">
        <v>63</v>
      </c>
      <c r="R450" t="s">
        <v>63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67</v>
      </c>
      <c r="AD450" t="b">
        <v>0</v>
      </c>
      <c r="AE450" t="b">
        <v>0</v>
      </c>
      <c r="AF450" t="s">
        <v>68</v>
      </c>
      <c r="AG450" t="s">
        <v>60</v>
      </c>
      <c r="AH450" t="s">
        <v>60</v>
      </c>
      <c r="AI450" t="b">
        <v>1</v>
      </c>
      <c r="AJ450" t="s">
        <v>156</v>
      </c>
      <c r="AK450" t="s">
        <v>60</v>
      </c>
      <c r="AL450" t="s">
        <v>60</v>
      </c>
      <c r="AM450" t="s">
        <v>60</v>
      </c>
      <c r="AN450" t="s">
        <v>69</v>
      </c>
      <c r="AO450" t="s">
        <v>70</v>
      </c>
      <c r="AP450" t="b">
        <v>0</v>
      </c>
      <c r="AQ450" t="b">
        <v>0</v>
      </c>
      <c r="AR450" t="s">
        <v>71</v>
      </c>
      <c r="AS450" t="b">
        <v>0</v>
      </c>
      <c r="AT450" t="s">
        <v>60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284</v>
      </c>
      <c r="B451" t="s">
        <v>300</v>
      </c>
      <c r="C451">
        <v>1206310</v>
      </c>
      <c r="D451" t="s">
        <v>91</v>
      </c>
      <c r="E451" t="s">
        <v>91</v>
      </c>
      <c r="F451" t="s">
        <v>516</v>
      </c>
      <c r="G451" t="s">
        <v>489</v>
      </c>
      <c r="H451">
        <v>11006</v>
      </c>
      <c r="I451" t="s">
        <v>60</v>
      </c>
      <c r="J451" s="2">
        <v>43045</v>
      </c>
      <c r="K451" t="s">
        <v>61</v>
      </c>
      <c r="L451">
        <v>25</v>
      </c>
      <c r="M451" t="str">
        <f t="shared" si="32"/>
        <v>0</v>
      </c>
      <c r="N451" t="str">
        <f t="shared" si="30"/>
        <v>0</v>
      </c>
      <c r="O451">
        <v>25</v>
      </c>
      <c r="P451" t="s">
        <v>62</v>
      </c>
      <c r="Q451" t="s">
        <v>77</v>
      </c>
      <c r="R451" t="s">
        <v>77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67</v>
      </c>
      <c r="AD451" t="b">
        <v>0</v>
      </c>
      <c r="AE451" t="b">
        <v>0</v>
      </c>
      <c r="AF451" t="s">
        <v>68</v>
      </c>
      <c r="AG451" t="s">
        <v>60</v>
      </c>
      <c r="AH451" t="s">
        <v>60</v>
      </c>
      <c r="AI451" t="b">
        <v>1</v>
      </c>
      <c r="AJ451" t="s">
        <v>60</v>
      </c>
      <c r="AK451" t="s">
        <v>60</v>
      </c>
      <c r="AL451" t="s">
        <v>60</v>
      </c>
      <c r="AM451" t="s">
        <v>60</v>
      </c>
      <c r="AN451" t="s">
        <v>69</v>
      </c>
      <c r="AO451" t="s">
        <v>70</v>
      </c>
      <c r="AP451" t="b">
        <v>0</v>
      </c>
      <c r="AQ451" t="b">
        <v>0</v>
      </c>
      <c r="AR451" t="s">
        <v>71</v>
      </c>
      <c r="AS451" t="b">
        <v>0</v>
      </c>
      <c r="AT451" t="s">
        <v>60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284</v>
      </c>
      <c r="B452" t="s">
        <v>300</v>
      </c>
      <c r="C452">
        <v>1206310</v>
      </c>
      <c r="D452" t="s">
        <v>89</v>
      </c>
      <c r="E452" t="s">
        <v>89</v>
      </c>
      <c r="F452" t="s">
        <v>516</v>
      </c>
      <c r="G452" t="s">
        <v>517</v>
      </c>
      <c r="H452">
        <v>11006</v>
      </c>
      <c r="I452" t="s">
        <v>60</v>
      </c>
      <c r="J452" s="2">
        <v>43045</v>
      </c>
      <c r="K452" t="s">
        <v>61</v>
      </c>
      <c r="L452">
        <v>25</v>
      </c>
      <c r="M452" t="str">
        <f t="shared" si="32"/>
        <v>0</v>
      </c>
      <c r="N452" t="str">
        <f t="shared" si="30"/>
        <v>0</v>
      </c>
      <c r="O452">
        <v>25</v>
      </c>
      <c r="P452" t="s">
        <v>62</v>
      </c>
      <c r="Q452" t="s">
        <v>77</v>
      </c>
      <c r="R452" t="s">
        <v>77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67</v>
      </c>
      <c r="AD452" t="b">
        <v>0</v>
      </c>
      <c r="AE452" t="b">
        <v>0</v>
      </c>
      <c r="AF452" t="s">
        <v>68</v>
      </c>
      <c r="AG452" t="s">
        <v>60</v>
      </c>
      <c r="AH452" t="s">
        <v>60</v>
      </c>
      <c r="AI452" t="b">
        <v>1</v>
      </c>
      <c r="AJ452" t="s">
        <v>60</v>
      </c>
      <c r="AK452" t="s">
        <v>60</v>
      </c>
      <c r="AL452" t="s">
        <v>60</v>
      </c>
      <c r="AM452" t="s">
        <v>60</v>
      </c>
      <c r="AN452" t="s">
        <v>69</v>
      </c>
      <c r="AO452" t="s">
        <v>70</v>
      </c>
      <c r="AP452" t="b">
        <v>0</v>
      </c>
      <c r="AQ452" t="b">
        <v>0</v>
      </c>
      <c r="AR452" t="s">
        <v>71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284</v>
      </c>
      <c r="B453" t="s">
        <v>300</v>
      </c>
      <c r="C453">
        <v>1206310</v>
      </c>
      <c r="D453" t="s">
        <v>81</v>
      </c>
      <c r="E453" t="s">
        <v>81</v>
      </c>
      <c r="F453" t="s">
        <v>516</v>
      </c>
      <c r="G453" t="s">
        <v>518</v>
      </c>
      <c r="H453">
        <v>11006</v>
      </c>
      <c r="I453" t="s">
        <v>60</v>
      </c>
      <c r="J453" s="2">
        <v>43045</v>
      </c>
      <c r="K453" t="s">
        <v>61</v>
      </c>
      <c r="L453">
        <v>25</v>
      </c>
      <c r="M453" t="str">
        <f t="shared" si="32"/>
        <v>0</v>
      </c>
      <c r="N453" t="str">
        <f t="shared" si="30"/>
        <v>0</v>
      </c>
      <c r="O453">
        <v>25</v>
      </c>
      <c r="P453" t="s">
        <v>62</v>
      </c>
      <c r="Q453" t="s">
        <v>77</v>
      </c>
      <c r="R453" t="s">
        <v>77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>
        <v>235</v>
      </c>
      <c r="AC453" t="s">
        <v>67</v>
      </c>
      <c r="AD453" t="b">
        <v>0</v>
      </c>
      <c r="AE453" t="b">
        <v>0</v>
      </c>
      <c r="AF453" t="s">
        <v>68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69</v>
      </c>
      <c r="AO453" t="s">
        <v>70</v>
      </c>
      <c r="AP453" t="b">
        <v>0</v>
      </c>
      <c r="AQ453" t="b">
        <v>0</v>
      </c>
      <c r="AR453" t="s">
        <v>71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284</v>
      </c>
      <c r="B454" t="s">
        <v>300</v>
      </c>
      <c r="C454">
        <v>1206310</v>
      </c>
      <c r="D454" t="s">
        <v>74</v>
      </c>
      <c r="E454" t="s">
        <v>74</v>
      </c>
      <c r="F454" t="s">
        <v>516</v>
      </c>
      <c r="G454" t="s">
        <v>519</v>
      </c>
      <c r="H454">
        <v>11006</v>
      </c>
      <c r="I454" t="s">
        <v>60</v>
      </c>
      <c r="J454" s="2">
        <v>43045</v>
      </c>
      <c r="K454" t="s">
        <v>61</v>
      </c>
      <c r="L454">
        <v>25</v>
      </c>
      <c r="M454" t="str">
        <f t="shared" si="32"/>
        <v>0</v>
      </c>
      <c r="N454" t="str">
        <f t="shared" si="30"/>
        <v>0</v>
      </c>
      <c r="O454">
        <v>25</v>
      </c>
      <c r="P454" t="s">
        <v>62</v>
      </c>
      <c r="Q454" t="s">
        <v>77</v>
      </c>
      <c r="R454" t="s">
        <v>77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>
        <v>235</v>
      </c>
      <c r="AC454" t="s">
        <v>67</v>
      </c>
      <c r="AD454" t="b">
        <v>0</v>
      </c>
      <c r="AE454" t="b">
        <v>0</v>
      </c>
      <c r="AF454" t="s">
        <v>68</v>
      </c>
      <c r="AG454" t="s">
        <v>60</v>
      </c>
      <c r="AH454" t="s">
        <v>60</v>
      </c>
      <c r="AI454" t="b">
        <v>1</v>
      </c>
      <c r="AJ454" t="s">
        <v>60</v>
      </c>
      <c r="AK454" t="s">
        <v>60</v>
      </c>
      <c r="AL454" t="s">
        <v>60</v>
      </c>
      <c r="AM454" t="s">
        <v>60</v>
      </c>
      <c r="AN454" t="s">
        <v>69</v>
      </c>
      <c r="AO454" t="s">
        <v>70</v>
      </c>
      <c r="AP454" t="b">
        <v>0</v>
      </c>
      <c r="AQ454" t="b">
        <v>0</v>
      </c>
      <c r="AR454" t="s">
        <v>71</v>
      </c>
      <c r="AS454" t="b">
        <v>0</v>
      </c>
      <c r="AT454" t="s">
        <v>60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284</v>
      </c>
      <c r="B455" t="s">
        <v>300</v>
      </c>
      <c r="C455">
        <v>1206310</v>
      </c>
      <c r="D455" t="s">
        <v>89</v>
      </c>
      <c r="E455" t="s">
        <v>89</v>
      </c>
      <c r="F455" t="s">
        <v>301</v>
      </c>
      <c r="G455" t="s">
        <v>520</v>
      </c>
      <c r="H455">
        <v>11004</v>
      </c>
      <c r="I455" t="s">
        <v>60</v>
      </c>
      <c r="J455" s="2">
        <v>43043</v>
      </c>
      <c r="K455" t="s">
        <v>61</v>
      </c>
      <c r="L455">
        <v>26</v>
      </c>
      <c r="M455" t="str">
        <f t="shared" si="32"/>
        <v>0</v>
      </c>
      <c r="N455" t="str">
        <f t="shared" si="30"/>
        <v>0</v>
      </c>
      <c r="O455">
        <v>26</v>
      </c>
      <c r="P455" t="s">
        <v>62</v>
      </c>
      <c r="Q455" t="s">
        <v>77</v>
      </c>
      <c r="R455" t="s">
        <v>77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67</v>
      </c>
      <c r="AD455" t="b">
        <v>0</v>
      </c>
      <c r="AE455" t="b">
        <v>0</v>
      </c>
      <c r="AF455" t="s">
        <v>68</v>
      </c>
      <c r="AG455" t="s">
        <v>60</v>
      </c>
      <c r="AH455" t="s">
        <v>60</v>
      </c>
      <c r="AI455" t="b">
        <v>1</v>
      </c>
      <c r="AJ455" t="s">
        <v>60</v>
      </c>
      <c r="AK455" t="s">
        <v>60</v>
      </c>
      <c r="AL455" t="s">
        <v>60</v>
      </c>
      <c r="AM455" t="s">
        <v>60</v>
      </c>
      <c r="AN455" t="s">
        <v>69</v>
      </c>
      <c r="AO455" t="s">
        <v>70</v>
      </c>
      <c r="AP455" t="b">
        <v>0</v>
      </c>
      <c r="AQ455" t="b">
        <v>0</v>
      </c>
      <c r="AR455" t="s">
        <v>71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284</v>
      </c>
      <c r="B456" t="s">
        <v>521</v>
      </c>
      <c r="C456">
        <v>1206310</v>
      </c>
      <c r="D456" t="s">
        <v>131</v>
      </c>
      <c r="E456" t="s">
        <v>131</v>
      </c>
      <c r="F456" t="s">
        <v>516</v>
      </c>
      <c r="G456" t="s">
        <v>522</v>
      </c>
      <c r="H456">
        <v>11006</v>
      </c>
      <c r="I456" t="s">
        <v>60</v>
      </c>
      <c r="J456" s="2">
        <v>43045</v>
      </c>
      <c r="K456" t="s">
        <v>61</v>
      </c>
      <c r="L456">
        <v>25</v>
      </c>
      <c r="M456" t="str">
        <f t="shared" si="32"/>
        <v>0</v>
      </c>
      <c r="N456" t="str">
        <f t="shared" si="30"/>
        <v>0</v>
      </c>
      <c r="O456">
        <v>25</v>
      </c>
      <c r="P456" t="s">
        <v>62</v>
      </c>
      <c r="Q456" t="s">
        <v>77</v>
      </c>
      <c r="R456" t="s">
        <v>77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67</v>
      </c>
      <c r="AD456" t="b">
        <v>0</v>
      </c>
      <c r="AE456" t="b">
        <v>0</v>
      </c>
      <c r="AF456" t="s">
        <v>68</v>
      </c>
      <c r="AG456" t="s">
        <v>60</v>
      </c>
      <c r="AH456" t="s">
        <v>60</v>
      </c>
      <c r="AI456" t="b">
        <v>1</v>
      </c>
      <c r="AJ456" t="s">
        <v>60</v>
      </c>
      <c r="AK456" t="s">
        <v>60</v>
      </c>
      <c r="AL456" t="s">
        <v>60</v>
      </c>
      <c r="AM456" t="s">
        <v>60</v>
      </c>
      <c r="AN456" t="s">
        <v>69</v>
      </c>
      <c r="AO456" t="s">
        <v>70</v>
      </c>
      <c r="AP456" t="b">
        <v>0</v>
      </c>
      <c r="AQ456" t="b">
        <v>0</v>
      </c>
      <c r="AR456" t="s">
        <v>71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284</v>
      </c>
      <c r="B457" t="s">
        <v>304</v>
      </c>
      <c r="C457">
        <v>1206320</v>
      </c>
      <c r="D457" t="s">
        <v>74</v>
      </c>
      <c r="E457" t="s">
        <v>74</v>
      </c>
      <c r="G457" t="s">
        <v>489</v>
      </c>
      <c r="H457" t="str">
        <f>"09054"</f>
        <v>09054</v>
      </c>
      <c r="I457" t="s">
        <v>60</v>
      </c>
      <c r="J457" s="1">
        <v>19968</v>
      </c>
      <c r="K457" t="s">
        <v>61</v>
      </c>
      <c r="L457">
        <v>25</v>
      </c>
      <c r="M457" t="str">
        <f t="shared" si="32"/>
        <v>0</v>
      </c>
      <c r="N457" t="str">
        <f t="shared" si="30"/>
        <v>0</v>
      </c>
      <c r="O457">
        <v>25</v>
      </c>
      <c r="P457" t="s">
        <v>62</v>
      </c>
      <c r="Q457" t="s">
        <v>63</v>
      </c>
      <c r="R457" t="s">
        <v>63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>
        <v>235</v>
      </c>
      <c r="AC457" t="s">
        <v>67</v>
      </c>
      <c r="AD457" t="b">
        <v>0</v>
      </c>
      <c r="AE457" t="b">
        <v>0</v>
      </c>
      <c r="AF457" t="s">
        <v>68</v>
      </c>
      <c r="AG457" t="s">
        <v>60</v>
      </c>
      <c r="AH457" t="s">
        <v>60</v>
      </c>
      <c r="AI457" t="b">
        <v>1</v>
      </c>
      <c r="AJ457" t="s">
        <v>156</v>
      </c>
      <c r="AK457" t="s">
        <v>60</v>
      </c>
      <c r="AL457" t="s">
        <v>60</v>
      </c>
      <c r="AM457" t="s">
        <v>60</v>
      </c>
      <c r="AN457" t="s">
        <v>69</v>
      </c>
      <c r="AO457" t="s">
        <v>126</v>
      </c>
      <c r="AP457" t="b">
        <v>0</v>
      </c>
      <c r="AQ457" t="b">
        <v>0</v>
      </c>
      <c r="AR457" t="s">
        <v>71</v>
      </c>
      <c r="AS457" t="b">
        <v>0</v>
      </c>
      <c r="AT457" t="s">
        <v>60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284</v>
      </c>
      <c r="B458" t="s">
        <v>305</v>
      </c>
      <c r="C458">
        <v>1206320</v>
      </c>
      <c r="D458" t="s">
        <v>91</v>
      </c>
      <c r="E458" t="s">
        <v>91</v>
      </c>
      <c r="G458" t="s">
        <v>523</v>
      </c>
      <c r="H458" t="str">
        <f>"09054"</f>
        <v>09054</v>
      </c>
      <c r="I458" t="s">
        <v>60</v>
      </c>
      <c r="J458" s="1">
        <v>19968</v>
      </c>
      <c r="K458" t="s">
        <v>61</v>
      </c>
      <c r="L458">
        <v>25</v>
      </c>
      <c r="M458" t="str">
        <f t="shared" si="32"/>
        <v>0</v>
      </c>
      <c r="N458" t="str">
        <f t="shared" si="30"/>
        <v>0</v>
      </c>
      <c r="O458">
        <v>25</v>
      </c>
      <c r="P458" t="s">
        <v>62</v>
      </c>
      <c r="Q458" t="s">
        <v>63</v>
      </c>
      <c r="R458" t="s">
        <v>63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67</v>
      </c>
      <c r="AD458" t="b">
        <v>0</v>
      </c>
      <c r="AE458" t="b">
        <v>0</v>
      </c>
      <c r="AF458" t="s">
        <v>68</v>
      </c>
      <c r="AG458" t="s">
        <v>60</v>
      </c>
      <c r="AH458" t="s">
        <v>60</v>
      </c>
      <c r="AI458" t="b">
        <v>1</v>
      </c>
      <c r="AJ458" t="s">
        <v>156</v>
      </c>
      <c r="AK458" t="s">
        <v>60</v>
      </c>
      <c r="AL458" t="s">
        <v>60</v>
      </c>
      <c r="AM458" t="s">
        <v>60</v>
      </c>
      <c r="AN458" t="s">
        <v>69</v>
      </c>
      <c r="AO458" t="s">
        <v>126</v>
      </c>
      <c r="AP458" t="b">
        <v>0</v>
      </c>
      <c r="AQ458" t="b">
        <v>0</v>
      </c>
      <c r="AR458" t="s">
        <v>71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284</v>
      </c>
      <c r="B459" t="s">
        <v>524</v>
      </c>
      <c r="C459">
        <v>1207300</v>
      </c>
      <c r="D459" t="s">
        <v>131</v>
      </c>
      <c r="E459" t="s">
        <v>131</v>
      </c>
      <c r="F459" t="s">
        <v>525</v>
      </c>
      <c r="G459" t="s">
        <v>513</v>
      </c>
      <c r="H459">
        <v>15003</v>
      </c>
      <c r="I459" t="s">
        <v>60</v>
      </c>
      <c r="J459" t="s">
        <v>526</v>
      </c>
      <c r="K459" t="s">
        <v>61</v>
      </c>
      <c r="L459">
        <v>30</v>
      </c>
      <c r="M459" t="str">
        <f t="shared" si="32"/>
        <v>0</v>
      </c>
      <c r="N459" t="str">
        <f t="shared" si="30"/>
        <v>0</v>
      </c>
      <c r="O459">
        <v>30</v>
      </c>
      <c r="P459" t="s">
        <v>62</v>
      </c>
      <c r="Q459" t="s">
        <v>77</v>
      </c>
      <c r="R459" t="s">
        <v>77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67</v>
      </c>
      <c r="AD459" t="b">
        <v>0</v>
      </c>
      <c r="AE459" t="b">
        <v>0</v>
      </c>
      <c r="AF459" t="s">
        <v>68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69</v>
      </c>
      <c r="AO459" t="s">
        <v>70</v>
      </c>
      <c r="AP459" t="b">
        <v>0</v>
      </c>
      <c r="AQ459" t="b">
        <v>0</v>
      </c>
      <c r="AR459" t="s">
        <v>71</v>
      </c>
      <c r="AS459" t="b">
        <v>0</v>
      </c>
      <c r="AT459" t="s">
        <v>60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284</v>
      </c>
      <c r="B460" t="s">
        <v>524</v>
      </c>
      <c r="C460">
        <v>1207300</v>
      </c>
      <c r="D460" t="s">
        <v>81</v>
      </c>
      <c r="E460" t="s">
        <v>81</v>
      </c>
      <c r="F460" t="s">
        <v>525</v>
      </c>
      <c r="G460" t="s">
        <v>514</v>
      </c>
      <c r="H460">
        <v>15003</v>
      </c>
      <c r="I460" t="s">
        <v>60</v>
      </c>
      <c r="J460" t="s">
        <v>526</v>
      </c>
      <c r="K460" t="s">
        <v>61</v>
      </c>
      <c r="L460">
        <v>30</v>
      </c>
      <c r="M460" t="str">
        <f t="shared" si="32"/>
        <v>0</v>
      </c>
      <c r="N460" t="str">
        <f t="shared" si="30"/>
        <v>0</v>
      </c>
      <c r="O460">
        <v>30</v>
      </c>
      <c r="P460" t="s">
        <v>62</v>
      </c>
      <c r="Q460" t="s">
        <v>77</v>
      </c>
      <c r="R460" t="s">
        <v>77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>
        <v>235</v>
      </c>
      <c r="AC460" t="s">
        <v>67</v>
      </c>
      <c r="AD460" t="b">
        <v>0</v>
      </c>
      <c r="AE460" t="b">
        <v>0</v>
      </c>
      <c r="AF460" t="s">
        <v>68</v>
      </c>
      <c r="AG460" t="s">
        <v>60</v>
      </c>
      <c r="AH460" t="s">
        <v>60</v>
      </c>
      <c r="AI460" t="b">
        <v>1</v>
      </c>
      <c r="AJ460" t="s">
        <v>60</v>
      </c>
      <c r="AK460" t="s">
        <v>60</v>
      </c>
      <c r="AL460" t="s">
        <v>60</v>
      </c>
      <c r="AM460" t="s">
        <v>60</v>
      </c>
      <c r="AN460" t="s">
        <v>69</v>
      </c>
      <c r="AO460" t="s">
        <v>70</v>
      </c>
      <c r="AP460" t="b">
        <v>0</v>
      </c>
      <c r="AQ460" t="b">
        <v>0</v>
      </c>
      <c r="AR460" t="s">
        <v>71</v>
      </c>
      <c r="AS460" t="b">
        <v>0</v>
      </c>
      <c r="AT460" t="s">
        <v>60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284</v>
      </c>
      <c r="B461" t="s">
        <v>524</v>
      </c>
      <c r="C461">
        <v>1207300</v>
      </c>
      <c r="D461" t="s">
        <v>91</v>
      </c>
      <c r="E461" t="s">
        <v>91</v>
      </c>
      <c r="F461" t="s">
        <v>525</v>
      </c>
      <c r="G461" t="s">
        <v>527</v>
      </c>
      <c r="H461">
        <v>15003</v>
      </c>
      <c r="I461" t="s">
        <v>60</v>
      </c>
      <c r="J461" t="s">
        <v>526</v>
      </c>
      <c r="K461" t="s">
        <v>61</v>
      </c>
      <c r="L461">
        <v>30</v>
      </c>
      <c r="M461" t="str">
        <f t="shared" si="32"/>
        <v>0</v>
      </c>
      <c r="N461" t="str">
        <f t="shared" si="30"/>
        <v>0</v>
      </c>
      <c r="O461">
        <v>30</v>
      </c>
      <c r="P461" t="s">
        <v>62</v>
      </c>
      <c r="Q461" t="s">
        <v>77</v>
      </c>
      <c r="R461" t="s">
        <v>77</v>
      </c>
      <c r="S461" t="s">
        <v>64</v>
      </c>
      <c r="T461" t="s">
        <v>65</v>
      </c>
      <c r="U461" t="s">
        <v>66</v>
      </c>
      <c r="V461" t="s">
        <v>66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67</v>
      </c>
      <c r="AD461" t="b">
        <v>0</v>
      </c>
      <c r="AE461" t="b">
        <v>0</v>
      </c>
      <c r="AF461" t="s">
        <v>68</v>
      </c>
      <c r="AG461" t="s">
        <v>60</v>
      </c>
      <c r="AH461" t="s">
        <v>60</v>
      </c>
      <c r="AI461" t="b">
        <v>1</v>
      </c>
      <c r="AJ461" t="s">
        <v>60</v>
      </c>
      <c r="AK461" t="s">
        <v>60</v>
      </c>
      <c r="AL461" t="s">
        <v>60</v>
      </c>
      <c r="AM461" t="s">
        <v>60</v>
      </c>
      <c r="AN461" t="s">
        <v>69</v>
      </c>
      <c r="AO461" t="s">
        <v>70</v>
      </c>
      <c r="AP461" t="b">
        <v>0</v>
      </c>
      <c r="AQ461" t="b">
        <v>0</v>
      </c>
      <c r="AR461" t="s">
        <v>71</v>
      </c>
      <c r="AS461" t="b">
        <v>0</v>
      </c>
      <c r="AT461" t="s">
        <v>60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284</v>
      </c>
      <c r="B462" t="s">
        <v>524</v>
      </c>
      <c r="C462">
        <v>1207300</v>
      </c>
      <c r="D462" t="s">
        <v>74</v>
      </c>
      <c r="E462" t="s">
        <v>74</v>
      </c>
      <c r="F462" t="s">
        <v>525</v>
      </c>
      <c r="G462" t="s">
        <v>528</v>
      </c>
      <c r="H462">
        <v>15003</v>
      </c>
      <c r="I462" t="s">
        <v>60</v>
      </c>
      <c r="J462" t="s">
        <v>526</v>
      </c>
      <c r="K462" t="s">
        <v>61</v>
      </c>
      <c r="L462">
        <v>30</v>
      </c>
      <c r="M462" t="str">
        <f t="shared" si="32"/>
        <v>0</v>
      </c>
      <c r="N462" t="str">
        <f t="shared" si="30"/>
        <v>0</v>
      </c>
      <c r="O462">
        <v>30</v>
      </c>
      <c r="P462" t="s">
        <v>62</v>
      </c>
      <c r="Q462" t="s">
        <v>77</v>
      </c>
      <c r="R462" t="s">
        <v>77</v>
      </c>
      <c r="S462" t="s">
        <v>64</v>
      </c>
      <c r="T462" t="s">
        <v>65</v>
      </c>
      <c r="U462" t="s">
        <v>66</v>
      </c>
      <c r="V462" t="s">
        <v>66</v>
      </c>
      <c r="X462" t="b">
        <v>1</v>
      </c>
      <c r="Y462" t="b">
        <v>1</v>
      </c>
      <c r="Z462" t="b">
        <v>1</v>
      </c>
      <c r="AA462">
        <v>103</v>
      </c>
      <c r="AB462">
        <v>235</v>
      </c>
      <c r="AC462" t="s">
        <v>67</v>
      </c>
      <c r="AD462" t="b">
        <v>0</v>
      </c>
      <c r="AE462" t="b">
        <v>0</v>
      </c>
      <c r="AF462" t="s">
        <v>68</v>
      </c>
      <c r="AG462" t="s">
        <v>60</v>
      </c>
      <c r="AH462" t="s">
        <v>60</v>
      </c>
      <c r="AI462" t="b">
        <v>1</v>
      </c>
      <c r="AJ462" t="s">
        <v>60</v>
      </c>
      <c r="AK462" t="s">
        <v>60</v>
      </c>
      <c r="AL462" t="s">
        <v>60</v>
      </c>
      <c r="AM462" t="s">
        <v>60</v>
      </c>
      <c r="AN462" t="s">
        <v>69</v>
      </c>
      <c r="AO462" t="s">
        <v>70</v>
      </c>
      <c r="AP462" t="b">
        <v>0</v>
      </c>
      <c r="AQ462" t="b">
        <v>0</v>
      </c>
      <c r="AR462" t="s">
        <v>71</v>
      </c>
      <c r="AS462" t="b">
        <v>0</v>
      </c>
      <c r="AT462" t="s">
        <v>60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284</v>
      </c>
      <c r="B463" t="s">
        <v>524</v>
      </c>
      <c r="C463">
        <v>1207300</v>
      </c>
      <c r="D463" t="s">
        <v>60</v>
      </c>
      <c r="E463" t="s">
        <v>60</v>
      </c>
      <c r="F463" t="s">
        <v>60</v>
      </c>
      <c r="G463" t="s">
        <v>520</v>
      </c>
      <c r="H463" t="s">
        <v>60</v>
      </c>
      <c r="I463" t="s">
        <v>60</v>
      </c>
      <c r="K463" t="s">
        <v>61</v>
      </c>
      <c r="L463" t="str">
        <f>"0"</f>
        <v>0</v>
      </c>
      <c r="M463" t="str">
        <f t="shared" si="32"/>
        <v>0</v>
      </c>
      <c r="N463" t="str">
        <f t="shared" si="30"/>
        <v>0</v>
      </c>
      <c r="P463" t="s">
        <v>62</v>
      </c>
      <c r="Q463" t="s">
        <v>77</v>
      </c>
      <c r="R463" t="s">
        <v>77</v>
      </c>
      <c r="S463" t="s">
        <v>64</v>
      </c>
      <c r="T463" t="s">
        <v>65</v>
      </c>
      <c r="U463" t="s">
        <v>66</v>
      </c>
      <c r="V463" t="s">
        <v>66</v>
      </c>
      <c r="X463" t="b">
        <v>0</v>
      </c>
      <c r="Y463" t="b">
        <v>0</v>
      </c>
      <c r="Z463" t="b">
        <v>0</v>
      </c>
      <c r="AC463" t="s">
        <v>67</v>
      </c>
      <c r="AD463" t="b">
        <v>0</v>
      </c>
      <c r="AE463" t="b">
        <v>0</v>
      </c>
      <c r="AF463" t="s">
        <v>68</v>
      </c>
      <c r="AG463" t="s">
        <v>60</v>
      </c>
      <c r="AH463" t="s">
        <v>60</v>
      </c>
      <c r="AI463" t="b">
        <v>0</v>
      </c>
      <c r="AJ463" t="s">
        <v>60</v>
      </c>
      <c r="AK463" t="s">
        <v>60</v>
      </c>
      <c r="AL463" t="s">
        <v>60</v>
      </c>
      <c r="AM463" t="s">
        <v>60</v>
      </c>
      <c r="AN463" t="s">
        <v>116</v>
      </c>
      <c r="AO463" t="s">
        <v>529</v>
      </c>
      <c r="AP463" t="b">
        <v>0</v>
      </c>
      <c r="AQ463" t="b">
        <v>0</v>
      </c>
      <c r="AR463" t="s">
        <v>71</v>
      </c>
      <c r="AS463" t="b">
        <v>0</v>
      </c>
      <c r="AT463" t="s">
        <v>60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284</v>
      </c>
      <c r="B464" t="s">
        <v>309</v>
      </c>
      <c r="C464">
        <v>1202340</v>
      </c>
      <c r="D464" t="s">
        <v>89</v>
      </c>
      <c r="E464" t="s">
        <v>89</v>
      </c>
      <c r="F464" t="s">
        <v>290</v>
      </c>
      <c r="G464" t="s">
        <v>493</v>
      </c>
      <c r="H464" t="str">
        <f>"09051"</f>
        <v>09051</v>
      </c>
      <c r="I464" t="s">
        <v>60</v>
      </c>
      <c r="J464" s="1">
        <v>18872</v>
      </c>
      <c r="K464" t="s">
        <v>61</v>
      </c>
      <c r="L464">
        <v>30</v>
      </c>
      <c r="M464" t="str">
        <f t="shared" si="32"/>
        <v>0</v>
      </c>
      <c r="N464" t="str">
        <f t="shared" si="30"/>
        <v>0</v>
      </c>
      <c r="O464">
        <v>30</v>
      </c>
      <c r="P464" t="s">
        <v>62</v>
      </c>
      <c r="Q464" t="s">
        <v>63</v>
      </c>
      <c r="R464" t="s">
        <v>63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67</v>
      </c>
      <c r="AD464" t="b">
        <v>0</v>
      </c>
      <c r="AE464" t="b">
        <v>0</v>
      </c>
      <c r="AF464" t="s">
        <v>68</v>
      </c>
      <c r="AG464" t="s">
        <v>60</v>
      </c>
      <c r="AH464" t="s">
        <v>60</v>
      </c>
      <c r="AI464" t="b">
        <v>1</v>
      </c>
      <c r="AJ464" t="s">
        <v>156</v>
      </c>
      <c r="AK464" t="s">
        <v>60</v>
      </c>
      <c r="AL464" t="s">
        <v>60</v>
      </c>
      <c r="AM464" t="s">
        <v>60</v>
      </c>
      <c r="AN464" t="s">
        <v>69</v>
      </c>
      <c r="AO464" t="s">
        <v>70</v>
      </c>
      <c r="AP464" t="b">
        <v>0</v>
      </c>
      <c r="AQ464" t="b">
        <v>0</v>
      </c>
      <c r="AR464" t="s">
        <v>71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316</v>
      </c>
      <c r="B465" t="s">
        <v>326</v>
      </c>
      <c r="C465">
        <v>3026010</v>
      </c>
      <c r="D465" t="s">
        <v>91</v>
      </c>
      <c r="E465" t="s">
        <v>91</v>
      </c>
      <c r="F465" t="s">
        <v>327</v>
      </c>
      <c r="G465" t="s">
        <v>530</v>
      </c>
      <c r="H465" t="str">
        <f>"06007"</f>
        <v>06007</v>
      </c>
      <c r="I465" t="s">
        <v>60</v>
      </c>
      <c r="J465" s="2">
        <v>42893</v>
      </c>
      <c r="K465" t="s">
        <v>61</v>
      </c>
      <c r="L465">
        <v>35</v>
      </c>
      <c r="M465" t="str">
        <f t="shared" si="32"/>
        <v>0</v>
      </c>
      <c r="N465" t="str">
        <f t="shared" si="30"/>
        <v>0</v>
      </c>
      <c r="O465">
        <v>35</v>
      </c>
      <c r="P465" t="s">
        <v>62</v>
      </c>
      <c r="Q465" t="s">
        <v>77</v>
      </c>
      <c r="R465" t="s">
        <v>77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67</v>
      </c>
      <c r="AD465" t="b">
        <v>0</v>
      </c>
      <c r="AE465" t="b">
        <v>0</v>
      </c>
      <c r="AF465" t="s">
        <v>68</v>
      </c>
      <c r="AG465" t="s">
        <v>60</v>
      </c>
      <c r="AH465" t="s">
        <v>60</v>
      </c>
      <c r="AI465" t="b">
        <v>1</v>
      </c>
      <c r="AJ465" t="s">
        <v>60</v>
      </c>
      <c r="AK465" t="s">
        <v>60</v>
      </c>
      <c r="AL465" t="s">
        <v>60</v>
      </c>
      <c r="AM465" t="s">
        <v>60</v>
      </c>
      <c r="AN465" t="s">
        <v>69</v>
      </c>
      <c r="AO465" t="s">
        <v>108</v>
      </c>
      <c r="AP465" t="b">
        <v>0</v>
      </c>
      <c r="AQ465" t="b">
        <v>0</v>
      </c>
      <c r="AR465" t="s">
        <v>71</v>
      </c>
      <c r="AS465" t="b">
        <v>0</v>
      </c>
      <c r="AT465" t="s">
        <v>60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316</v>
      </c>
      <c r="B466" t="s">
        <v>321</v>
      </c>
      <c r="C466">
        <v>1501360</v>
      </c>
      <c r="D466" t="s">
        <v>91</v>
      </c>
      <c r="E466" t="s">
        <v>91</v>
      </c>
      <c r="F466" t="s">
        <v>318</v>
      </c>
      <c r="G466" t="s">
        <v>531</v>
      </c>
      <c r="H466" t="str">
        <f>"02002"</f>
        <v>02002</v>
      </c>
      <c r="I466" t="s">
        <v>60</v>
      </c>
      <c r="J466" t="s">
        <v>319</v>
      </c>
      <c r="K466" t="s">
        <v>61</v>
      </c>
      <c r="L466">
        <v>16</v>
      </c>
      <c r="M466" t="str">
        <f t="shared" si="32"/>
        <v>0</v>
      </c>
      <c r="N466" t="str">
        <f t="shared" si="30"/>
        <v>0</v>
      </c>
      <c r="O466">
        <v>16</v>
      </c>
      <c r="P466" t="s">
        <v>83</v>
      </c>
      <c r="Q466" t="s">
        <v>77</v>
      </c>
      <c r="R466" t="s">
        <v>77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67</v>
      </c>
      <c r="AD466" t="b">
        <v>0</v>
      </c>
      <c r="AE466" t="b">
        <v>0</v>
      </c>
      <c r="AF466" t="s">
        <v>68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69</v>
      </c>
      <c r="AO466" t="s">
        <v>108</v>
      </c>
      <c r="AP466" t="b">
        <v>0</v>
      </c>
      <c r="AQ466" t="b">
        <v>0</v>
      </c>
      <c r="AR466" t="s">
        <v>71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D466" t="s">
        <v>60</v>
      </c>
    </row>
    <row r="467" spans="1:56" x14ac:dyDescent="0.25">
      <c r="A467" t="s">
        <v>269</v>
      </c>
      <c r="B467" t="s">
        <v>532</v>
      </c>
      <c r="C467" t="str">
        <f>"0708400"</f>
        <v>0708400</v>
      </c>
      <c r="D467" t="s">
        <v>89</v>
      </c>
      <c r="E467" t="s">
        <v>89</v>
      </c>
      <c r="F467" t="s">
        <v>271</v>
      </c>
      <c r="G467" t="s">
        <v>515</v>
      </c>
      <c r="H467" t="str">
        <f>"06011"</f>
        <v>06011</v>
      </c>
      <c r="I467" t="s">
        <v>60</v>
      </c>
      <c r="J467" s="2">
        <v>42897</v>
      </c>
      <c r="K467" t="s">
        <v>61</v>
      </c>
      <c r="L467">
        <v>35</v>
      </c>
      <c r="M467" t="str">
        <f t="shared" si="32"/>
        <v>0</v>
      </c>
      <c r="N467" t="str">
        <f t="shared" si="30"/>
        <v>0</v>
      </c>
      <c r="O467">
        <v>35</v>
      </c>
      <c r="P467" t="s">
        <v>62</v>
      </c>
      <c r="Q467" t="s">
        <v>63</v>
      </c>
      <c r="R467" t="s">
        <v>63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67</v>
      </c>
      <c r="AD467" t="b">
        <v>0</v>
      </c>
      <c r="AE467" t="b">
        <v>0</v>
      </c>
      <c r="AF467" t="s">
        <v>68</v>
      </c>
      <c r="AG467" t="s">
        <v>60</v>
      </c>
      <c r="AH467" t="s">
        <v>60</v>
      </c>
      <c r="AI467" t="b">
        <v>1</v>
      </c>
      <c r="AJ467" t="s">
        <v>60</v>
      </c>
      <c r="AK467" t="s">
        <v>60</v>
      </c>
      <c r="AL467" t="s">
        <v>60</v>
      </c>
      <c r="AM467" t="s">
        <v>60</v>
      </c>
      <c r="AN467" t="s">
        <v>69</v>
      </c>
      <c r="AO467" t="s">
        <v>70</v>
      </c>
      <c r="AP467" t="b">
        <v>0</v>
      </c>
      <c r="AQ467" t="b">
        <v>0</v>
      </c>
      <c r="AR467" t="s">
        <v>71</v>
      </c>
      <c r="AS467" t="b">
        <v>0</v>
      </c>
      <c r="AT467" t="s">
        <v>60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124</v>
      </c>
      <c r="B468" t="s">
        <v>533</v>
      </c>
      <c r="C468">
        <v>1700500</v>
      </c>
      <c r="D468" t="s">
        <v>87</v>
      </c>
      <c r="E468" t="s">
        <v>87</v>
      </c>
      <c r="F468" t="s">
        <v>405</v>
      </c>
      <c r="G468" t="s">
        <v>489</v>
      </c>
      <c r="H468" t="str">
        <f>"03008"</f>
        <v>03008</v>
      </c>
      <c r="I468" t="s">
        <v>60</v>
      </c>
      <c r="J468" s="2">
        <v>42802</v>
      </c>
      <c r="K468" t="s">
        <v>61</v>
      </c>
      <c r="L468">
        <v>30</v>
      </c>
      <c r="N468" t="str">
        <f t="shared" si="30"/>
        <v>0</v>
      </c>
      <c r="O468">
        <v>30</v>
      </c>
      <c r="P468" t="s">
        <v>62</v>
      </c>
      <c r="Q468" t="s">
        <v>63</v>
      </c>
      <c r="R468" t="s">
        <v>63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103</v>
      </c>
      <c r="AB468">
        <v>235</v>
      </c>
      <c r="AC468" t="s">
        <v>67</v>
      </c>
      <c r="AD468" t="b">
        <v>0</v>
      </c>
      <c r="AE468" t="b">
        <v>0</v>
      </c>
      <c r="AF468" t="s">
        <v>68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116</v>
      </c>
      <c r="AO468" t="s">
        <v>108</v>
      </c>
      <c r="AP468" t="b">
        <v>0</v>
      </c>
      <c r="AQ468" t="b">
        <v>0</v>
      </c>
      <c r="AR468" t="s">
        <v>71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124</v>
      </c>
      <c r="B469" t="s">
        <v>437</v>
      </c>
      <c r="C469">
        <v>2107350</v>
      </c>
      <c r="D469" t="s">
        <v>87</v>
      </c>
      <c r="E469" t="s">
        <v>87</v>
      </c>
      <c r="F469" t="s">
        <v>123</v>
      </c>
      <c r="G469" t="s">
        <v>496</v>
      </c>
      <c r="H469" t="str">
        <f>"09008"</f>
        <v>09008</v>
      </c>
      <c r="I469" t="s">
        <v>60</v>
      </c>
      <c r="J469" s="2">
        <v>42986</v>
      </c>
      <c r="K469" t="s">
        <v>61</v>
      </c>
      <c r="L469">
        <v>32</v>
      </c>
      <c r="N469" t="str">
        <f t="shared" si="30"/>
        <v>0</v>
      </c>
      <c r="O469">
        <v>32</v>
      </c>
      <c r="P469" t="s">
        <v>62</v>
      </c>
      <c r="Q469" t="s">
        <v>63</v>
      </c>
      <c r="R469" t="s">
        <v>77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>
        <v>235</v>
      </c>
      <c r="AC469" t="s">
        <v>67</v>
      </c>
      <c r="AD469" t="b">
        <v>0</v>
      </c>
      <c r="AE469" t="b">
        <v>0</v>
      </c>
      <c r="AF469" t="s">
        <v>68</v>
      </c>
      <c r="AG469" t="s">
        <v>60</v>
      </c>
      <c r="AH469" t="s">
        <v>60</v>
      </c>
      <c r="AI469" t="b">
        <v>1</v>
      </c>
      <c r="AJ469" t="s">
        <v>60</v>
      </c>
      <c r="AK469" t="s">
        <v>60</v>
      </c>
      <c r="AL469" t="s">
        <v>60</v>
      </c>
      <c r="AM469" t="s">
        <v>60</v>
      </c>
      <c r="AN469" t="s">
        <v>69</v>
      </c>
      <c r="AO469" t="s">
        <v>108</v>
      </c>
      <c r="AP469" t="b">
        <v>0</v>
      </c>
      <c r="AQ469" t="b">
        <v>0</v>
      </c>
      <c r="AR469" t="s">
        <v>71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124</v>
      </c>
      <c r="B470" t="s">
        <v>437</v>
      </c>
      <c r="C470">
        <v>2107350</v>
      </c>
      <c r="D470" t="s">
        <v>58</v>
      </c>
      <c r="E470" t="s">
        <v>58</v>
      </c>
      <c r="F470" t="s">
        <v>123</v>
      </c>
      <c r="G470" t="s">
        <v>497</v>
      </c>
      <c r="H470" t="str">
        <f>"09008"</f>
        <v>09008</v>
      </c>
      <c r="I470" t="s">
        <v>60</v>
      </c>
      <c r="J470" s="2">
        <v>42986</v>
      </c>
      <c r="K470" t="s">
        <v>61</v>
      </c>
      <c r="L470">
        <v>32</v>
      </c>
      <c r="N470" t="str">
        <f t="shared" si="30"/>
        <v>0</v>
      </c>
      <c r="O470">
        <v>32</v>
      </c>
      <c r="P470" t="s">
        <v>62</v>
      </c>
      <c r="Q470" t="s">
        <v>63</v>
      </c>
      <c r="R470" t="s">
        <v>77</v>
      </c>
      <c r="S470" t="s">
        <v>64</v>
      </c>
      <c r="T470" t="s">
        <v>65</v>
      </c>
      <c r="U470" t="s">
        <v>66</v>
      </c>
      <c r="V470" t="s">
        <v>66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67</v>
      </c>
      <c r="AD470" t="b">
        <v>0</v>
      </c>
      <c r="AE470" t="b">
        <v>0</v>
      </c>
      <c r="AF470" t="s">
        <v>68</v>
      </c>
      <c r="AG470" t="s">
        <v>60</v>
      </c>
      <c r="AH470" t="s">
        <v>60</v>
      </c>
      <c r="AI470" t="b">
        <v>1</v>
      </c>
      <c r="AJ470" t="s">
        <v>60</v>
      </c>
      <c r="AK470" t="s">
        <v>60</v>
      </c>
      <c r="AL470" t="s">
        <v>60</v>
      </c>
      <c r="AM470" t="s">
        <v>60</v>
      </c>
      <c r="AN470" t="s">
        <v>69</v>
      </c>
      <c r="AO470" t="s">
        <v>108</v>
      </c>
      <c r="AP470" t="b">
        <v>0</v>
      </c>
      <c r="AQ470" t="b">
        <v>0</v>
      </c>
      <c r="AR470" t="s">
        <v>71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124</v>
      </c>
      <c r="B471" t="s">
        <v>534</v>
      </c>
      <c r="C471">
        <v>1002380</v>
      </c>
      <c r="D471" t="s">
        <v>131</v>
      </c>
      <c r="E471" t="s">
        <v>131</v>
      </c>
      <c r="F471" t="s">
        <v>192</v>
      </c>
      <c r="G471" t="s">
        <v>489</v>
      </c>
      <c r="H471" t="str">
        <f>"03011"</f>
        <v>03011</v>
      </c>
      <c r="I471" t="s">
        <v>60</v>
      </c>
      <c r="J471" s="2">
        <v>42805</v>
      </c>
      <c r="K471" t="s">
        <v>61</v>
      </c>
      <c r="L471">
        <v>25</v>
      </c>
      <c r="N471" t="str">
        <f t="shared" si="30"/>
        <v>0</v>
      </c>
      <c r="O471">
        <v>25</v>
      </c>
      <c r="P471" t="s">
        <v>62</v>
      </c>
      <c r="Q471" t="s">
        <v>77</v>
      </c>
      <c r="R471" t="s">
        <v>77</v>
      </c>
      <c r="S471" t="s">
        <v>64</v>
      </c>
      <c r="T471" t="s">
        <v>65</v>
      </c>
      <c r="U471" t="s">
        <v>66</v>
      </c>
      <c r="V471" t="s">
        <v>66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67</v>
      </c>
      <c r="AD471" t="b">
        <v>0</v>
      </c>
      <c r="AE471" t="b">
        <v>0</v>
      </c>
      <c r="AF471" t="s">
        <v>68</v>
      </c>
      <c r="AG471" t="s">
        <v>60</v>
      </c>
      <c r="AH471" t="s">
        <v>60</v>
      </c>
      <c r="AI471" t="b">
        <v>1</v>
      </c>
      <c r="AJ471" t="s">
        <v>60</v>
      </c>
      <c r="AK471" t="s">
        <v>60</v>
      </c>
      <c r="AL471" t="s">
        <v>60</v>
      </c>
      <c r="AM471" t="s">
        <v>60</v>
      </c>
      <c r="AN471" t="s">
        <v>69</v>
      </c>
      <c r="AO471" t="s">
        <v>70</v>
      </c>
      <c r="AP471" t="b">
        <v>0</v>
      </c>
      <c r="AQ471" t="b">
        <v>0</v>
      </c>
      <c r="AR471" t="s">
        <v>142</v>
      </c>
      <c r="AS471" t="b">
        <v>0</v>
      </c>
      <c r="AT471" t="s">
        <v>60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124</v>
      </c>
      <c r="B472" t="s">
        <v>535</v>
      </c>
      <c r="C472">
        <v>1008350</v>
      </c>
      <c r="D472" t="s">
        <v>58</v>
      </c>
      <c r="E472" t="s">
        <v>58</v>
      </c>
      <c r="F472" t="s">
        <v>144</v>
      </c>
      <c r="G472" t="s">
        <v>536</v>
      </c>
      <c r="H472" t="str">
        <f>"03003"</f>
        <v>03003</v>
      </c>
      <c r="I472" t="s">
        <v>60</v>
      </c>
      <c r="J472" s="2">
        <v>42797</v>
      </c>
      <c r="K472" t="s">
        <v>61</v>
      </c>
      <c r="L472">
        <v>28</v>
      </c>
      <c r="N472" t="str">
        <f t="shared" si="30"/>
        <v>0</v>
      </c>
      <c r="O472">
        <v>28</v>
      </c>
      <c r="P472" t="s">
        <v>62</v>
      </c>
      <c r="Q472" t="s">
        <v>77</v>
      </c>
      <c r="R472" t="s">
        <v>77</v>
      </c>
      <c r="S472" t="s">
        <v>64</v>
      </c>
      <c r="T472" t="s">
        <v>65</v>
      </c>
      <c r="U472" t="s">
        <v>66</v>
      </c>
      <c r="V472" t="s">
        <v>66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67</v>
      </c>
      <c r="AD472" t="b">
        <v>0</v>
      </c>
      <c r="AE472" t="b">
        <v>0</v>
      </c>
      <c r="AF472" t="s">
        <v>68</v>
      </c>
      <c r="AG472" t="s">
        <v>60</v>
      </c>
      <c r="AH472" t="s">
        <v>60</v>
      </c>
      <c r="AI472" t="b">
        <v>0</v>
      </c>
      <c r="AJ472" t="s">
        <v>60</v>
      </c>
      <c r="AK472" t="s">
        <v>60</v>
      </c>
      <c r="AL472" t="s">
        <v>60</v>
      </c>
      <c r="AM472" t="s">
        <v>60</v>
      </c>
      <c r="AN472" t="s">
        <v>69</v>
      </c>
      <c r="AO472" t="s">
        <v>70</v>
      </c>
      <c r="AP472" t="b">
        <v>0</v>
      </c>
      <c r="AQ472" t="b">
        <v>0</v>
      </c>
      <c r="AR472" t="s">
        <v>71</v>
      </c>
      <c r="AS472" t="b">
        <v>0</v>
      </c>
      <c r="AT472" t="s">
        <v>60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124</v>
      </c>
      <c r="B473" t="s">
        <v>537</v>
      </c>
      <c r="C473">
        <v>1004300</v>
      </c>
      <c r="D473" t="s">
        <v>74</v>
      </c>
      <c r="E473" t="s">
        <v>74</v>
      </c>
      <c r="F473" t="s">
        <v>169</v>
      </c>
      <c r="G473" t="s">
        <v>513</v>
      </c>
      <c r="H473" t="str">
        <f>"09003"</f>
        <v>09003</v>
      </c>
      <c r="I473" t="s">
        <v>60</v>
      </c>
      <c r="J473" s="2">
        <v>42981</v>
      </c>
      <c r="K473" t="s">
        <v>61</v>
      </c>
      <c r="L473">
        <v>25</v>
      </c>
      <c r="M473" t="str">
        <f>"0"</f>
        <v>0</v>
      </c>
      <c r="N473" t="str">
        <f t="shared" si="30"/>
        <v>0</v>
      </c>
      <c r="O473">
        <v>25</v>
      </c>
      <c r="P473" t="s">
        <v>62</v>
      </c>
      <c r="Q473" t="s">
        <v>63</v>
      </c>
      <c r="R473" t="s">
        <v>63</v>
      </c>
      <c r="S473" t="s">
        <v>64</v>
      </c>
      <c r="T473" t="s">
        <v>65</v>
      </c>
      <c r="U473" t="s">
        <v>66</v>
      </c>
      <c r="V473" t="s">
        <v>66</v>
      </c>
      <c r="X473" t="b">
        <v>1</v>
      </c>
      <c r="Y473" t="b">
        <v>1</v>
      </c>
      <c r="Z473" t="b">
        <v>1</v>
      </c>
      <c r="AA473">
        <v>103</v>
      </c>
      <c r="AB473">
        <v>235</v>
      </c>
      <c r="AC473" t="s">
        <v>67</v>
      </c>
      <c r="AD473" t="b">
        <v>0</v>
      </c>
      <c r="AE473" t="b">
        <v>0</v>
      </c>
      <c r="AF473" t="s">
        <v>68</v>
      </c>
      <c r="AG473" t="s">
        <v>60</v>
      </c>
      <c r="AH473" t="s">
        <v>60</v>
      </c>
      <c r="AI473" t="b">
        <v>1</v>
      </c>
      <c r="AJ473" t="s">
        <v>156</v>
      </c>
      <c r="AK473" t="s">
        <v>60</v>
      </c>
      <c r="AL473" t="s">
        <v>60</v>
      </c>
      <c r="AM473" t="s">
        <v>60</v>
      </c>
      <c r="AN473" t="s">
        <v>69</v>
      </c>
      <c r="AO473" t="s">
        <v>70</v>
      </c>
      <c r="AP473" t="b">
        <v>0</v>
      </c>
      <c r="AQ473" t="b">
        <v>0</v>
      </c>
      <c r="AR473" t="s">
        <v>71</v>
      </c>
      <c r="AS473" t="b">
        <v>0</v>
      </c>
      <c r="AT473" t="s">
        <v>72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56</v>
      </c>
      <c r="B474" t="s">
        <v>57</v>
      </c>
      <c r="C474">
        <v>2106420</v>
      </c>
      <c r="D474" t="s">
        <v>74</v>
      </c>
      <c r="E474" t="s">
        <v>74</v>
      </c>
      <c r="F474" t="s">
        <v>59</v>
      </c>
      <c r="G474" t="s">
        <v>538</v>
      </c>
      <c r="H474" t="str">
        <f>"09056"</f>
        <v>09056</v>
      </c>
      <c r="I474" t="s">
        <v>60</v>
      </c>
      <c r="J474" s="1">
        <v>20699</v>
      </c>
      <c r="K474" t="s">
        <v>61</v>
      </c>
      <c r="L474">
        <v>25</v>
      </c>
      <c r="N474" t="str">
        <f t="shared" si="30"/>
        <v>0</v>
      </c>
      <c r="O474">
        <v>25</v>
      </c>
      <c r="P474" t="s">
        <v>62</v>
      </c>
      <c r="Q474" t="s">
        <v>63</v>
      </c>
      <c r="R474" t="s">
        <v>77</v>
      </c>
      <c r="S474" t="s">
        <v>64</v>
      </c>
      <c r="T474" t="s">
        <v>65</v>
      </c>
      <c r="U474" t="s">
        <v>66</v>
      </c>
      <c r="V474" t="s">
        <v>66</v>
      </c>
      <c r="X474" t="b">
        <v>1</v>
      </c>
      <c r="Y474" t="b">
        <v>1</v>
      </c>
      <c r="Z474" t="b">
        <v>1</v>
      </c>
      <c r="AA474">
        <v>103</v>
      </c>
      <c r="AB474">
        <v>235</v>
      </c>
      <c r="AC474" t="s">
        <v>67</v>
      </c>
      <c r="AD474" t="b">
        <v>0</v>
      </c>
      <c r="AE474" t="b">
        <v>0</v>
      </c>
      <c r="AF474" t="s">
        <v>68</v>
      </c>
      <c r="AG474" t="s">
        <v>60</v>
      </c>
      <c r="AH474" t="s">
        <v>60</v>
      </c>
      <c r="AI474" t="b">
        <v>1</v>
      </c>
      <c r="AJ474" t="s">
        <v>60</v>
      </c>
      <c r="AK474" t="s">
        <v>60</v>
      </c>
      <c r="AL474" t="s">
        <v>60</v>
      </c>
      <c r="AM474" t="s">
        <v>60</v>
      </c>
      <c r="AN474" t="s">
        <v>69</v>
      </c>
      <c r="AO474" t="s">
        <v>70</v>
      </c>
      <c r="AP474" t="b">
        <v>0</v>
      </c>
      <c r="AQ474" t="b">
        <v>0</v>
      </c>
      <c r="AR474" t="s">
        <v>71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205</v>
      </c>
      <c r="B475" t="s">
        <v>539</v>
      </c>
      <c r="C475" t="str">
        <f>"0109350"</f>
        <v>0109350</v>
      </c>
      <c r="D475" t="s">
        <v>89</v>
      </c>
      <c r="E475" t="s">
        <v>89</v>
      </c>
      <c r="F475" t="s">
        <v>216</v>
      </c>
      <c r="G475" t="s">
        <v>513</v>
      </c>
      <c r="H475" t="str">
        <f>"07002"</f>
        <v>07002</v>
      </c>
      <c r="I475" t="s">
        <v>60</v>
      </c>
      <c r="J475" s="2">
        <v>42918</v>
      </c>
      <c r="K475" t="s">
        <v>61</v>
      </c>
      <c r="L475">
        <v>15</v>
      </c>
      <c r="M475" t="str">
        <f t="shared" ref="M475:M481" si="33">"0"</f>
        <v>0</v>
      </c>
      <c r="N475" t="str">
        <f t="shared" si="30"/>
        <v>0</v>
      </c>
      <c r="O475">
        <v>15</v>
      </c>
      <c r="P475" t="s">
        <v>62</v>
      </c>
      <c r="Q475" t="s">
        <v>63</v>
      </c>
      <c r="R475" t="s">
        <v>77</v>
      </c>
      <c r="S475" t="s">
        <v>64</v>
      </c>
      <c r="T475" t="s">
        <v>65</v>
      </c>
      <c r="U475" t="s">
        <v>66</v>
      </c>
      <c r="V475" t="s">
        <v>66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67</v>
      </c>
      <c r="AD475" t="b">
        <v>0</v>
      </c>
      <c r="AE475" t="b">
        <v>0</v>
      </c>
      <c r="AF475" t="s">
        <v>68</v>
      </c>
      <c r="AG475" t="s">
        <v>60</v>
      </c>
      <c r="AH475" t="s">
        <v>60</v>
      </c>
      <c r="AI475" t="b">
        <v>1</v>
      </c>
      <c r="AJ475" t="s">
        <v>60</v>
      </c>
      <c r="AK475" t="s">
        <v>60</v>
      </c>
      <c r="AL475" t="s">
        <v>60</v>
      </c>
      <c r="AM475" t="s">
        <v>60</v>
      </c>
      <c r="AN475" t="s">
        <v>69</v>
      </c>
      <c r="AO475" t="s">
        <v>70</v>
      </c>
      <c r="AP475" t="b">
        <v>0</v>
      </c>
      <c r="AQ475" t="b">
        <v>0</v>
      </c>
      <c r="AR475" t="s">
        <v>71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205</v>
      </c>
      <c r="B476" t="s">
        <v>540</v>
      </c>
      <c r="C476" t="str">
        <f>"0109360"</f>
        <v>0109360</v>
      </c>
      <c r="D476" t="s">
        <v>58</v>
      </c>
      <c r="E476" t="s">
        <v>58</v>
      </c>
      <c r="F476" t="s">
        <v>218</v>
      </c>
      <c r="G476" t="s">
        <v>489</v>
      </c>
      <c r="H476" t="str">
        <f>"07001"</f>
        <v>07001</v>
      </c>
      <c r="I476" t="s">
        <v>60</v>
      </c>
      <c r="J476" s="2">
        <v>42917</v>
      </c>
      <c r="K476" t="s">
        <v>61</v>
      </c>
      <c r="L476">
        <v>30</v>
      </c>
      <c r="M476" t="str">
        <f t="shared" si="33"/>
        <v>0</v>
      </c>
      <c r="N476" t="str">
        <f t="shared" si="30"/>
        <v>0</v>
      </c>
      <c r="O476">
        <v>30</v>
      </c>
      <c r="P476" t="s">
        <v>62</v>
      </c>
      <c r="Q476" t="s">
        <v>63</v>
      </c>
      <c r="R476" t="s">
        <v>63</v>
      </c>
      <c r="S476" t="s">
        <v>64</v>
      </c>
      <c r="T476" t="s">
        <v>65</v>
      </c>
      <c r="U476" t="s">
        <v>66</v>
      </c>
      <c r="V476" t="s">
        <v>66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67</v>
      </c>
      <c r="AD476" t="b">
        <v>0</v>
      </c>
      <c r="AE476" t="b">
        <v>0</v>
      </c>
      <c r="AF476" t="s">
        <v>68</v>
      </c>
      <c r="AG476" t="s">
        <v>60</v>
      </c>
      <c r="AH476" t="s">
        <v>60</v>
      </c>
      <c r="AI476" t="b">
        <v>1</v>
      </c>
      <c r="AJ476" t="s">
        <v>60</v>
      </c>
      <c r="AK476" t="s">
        <v>60</v>
      </c>
      <c r="AL476" t="s">
        <v>60</v>
      </c>
      <c r="AM476" t="s">
        <v>60</v>
      </c>
      <c r="AN476" t="s">
        <v>69</v>
      </c>
      <c r="AO476" t="s">
        <v>70</v>
      </c>
      <c r="AP476" t="b">
        <v>0</v>
      </c>
      <c r="AQ476" t="b">
        <v>0</v>
      </c>
      <c r="AR476" t="s">
        <v>71</v>
      </c>
      <c r="AS476" t="b">
        <v>0</v>
      </c>
      <c r="AT476" t="s">
        <v>60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205</v>
      </c>
      <c r="B477" t="s">
        <v>541</v>
      </c>
      <c r="C477">
        <v>1305300</v>
      </c>
      <c r="D477" t="s">
        <v>87</v>
      </c>
      <c r="E477" t="s">
        <v>87</v>
      </c>
      <c r="F477" t="s">
        <v>207</v>
      </c>
      <c r="G477" t="s">
        <v>496</v>
      </c>
      <c r="H477">
        <v>19001</v>
      </c>
      <c r="I477" t="s">
        <v>60</v>
      </c>
      <c r="J477" t="s">
        <v>208</v>
      </c>
      <c r="K477" t="s">
        <v>61</v>
      </c>
      <c r="L477">
        <v>10</v>
      </c>
      <c r="M477" t="str">
        <f t="shared" si="33"/>
        <v>0</v>
      </c>
      <c r="N477" t="str">
        <f t="shared" si="30"/>
        <v>0</v>
      </c>
      <c r="O477">
        <v>10</v>
      </c>
      <c r="P477" t="s">
        <v>62</v>
      </c>
      <c r="Q477" t="s">
        <v>77</v>
      </c>
      <c r="R477" t="s">
        <v>77</v>
      </c>
      <c r="S477" t="s">
        <v>64</v>
      </c>
      <c r="T477" t="s">
        <v>65</v>
      </c>
      <c r="U477" t="s">
        <v>66</v>
      </c>
      <c r="V477" t="s">
        <v>66</v>
      </c>
      <c r="X477" t="b">
        <v>1</v>
      </c>
      <c r="Y477" t="b">
        <v>1</v>
      </c>
      <c r="Z477" t="b">
        <v>1</v>
      </c>
      <c r="AA477">
        <v>103</v>
      </c>
      <c r="AB477">
        <v>235</v>
      </c>
      <c r="AC477" t="s">
        <v>67</v>
      </c>
      <c r="AD477" t="b">
        <v>0</v>
      </c>
      <c r="AE477" t="b">
        <v>0</v>
      </c>
      <c r="AF477" t="s">
        <v>68</v>
      </c>
      <c r="AG477" t="s">
        <v>60</v>
      </c>
      <c r="AH477" t="s">
        <v>60</v>
      </c>
      <c r="AI477" t="b">
        <v>1</v>
      </c>
      <c r="AJ477" t="s">
        <v>60</v>
      </c>
      <c r="AK477" t="s">
        <v>60</v>
      </c>
      <c r="AL477" t="s">
        <v>60</v>
      </c>
      <c r="AM477" t="s">
        <v>60</v>
      </c>
      <c r="AN477" t="s">
        <v>116</v>
      </c>
      <c r="AO477" t="s">
        <v>529</v>
      </c>
      <c r="AP477" t="b">
        <v>0</v>
      </c>
      <c r="AQ477" t="b">
        <v>0</v>
      </c>
      <c r="AR477" t="s">
        <v>71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205</v>
      </c>
      <c r="B478" t="s">
        <v>542</v>
      </c>
      <c r="C478">
        <v>1305310</v>
      </c>
      <c r="D478" t="s">
        <v>87</v>
      </c>
      <c r="E478" t="s">
        <v>87</v>
      </c>
      <c r="F478" t="s">
        <v>207</v>
      </c>
      <c r="G478" t="s">
        <v>489</v>
      </c>
      <c r="H478">
        <v>19001</v>
      </c>
      <c r="I478" t="s">
        <v>60</v>
      </c>
      <c r="J478" t="s">
        <v>208</v>
      </c>
      <c r="K478" t="s">
        <v>61</v>
      </c>
      <c r="L478">
        <v>10</v>
      </c>
      <c r="M478" t="str">
        <f t="shared" si="33"/>
        <v>0</v>
      </c>
      <c r="N478" t="str">
        <f t="shared" si="30"/>
        <v>0</v>
      </c>
      <c r="O478">
        <v>10</v>
      </c>
      <c r="P478" t="s">
        <v>62</v>
      </c>
      <c r="Q478" t="s">
        <v>77</v>
      </c>
      <c r="R478" t="s">
        <v>77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103</v>
      </c>
      <c r="AB478">
        <v>235</v>
      </c>
      <c r="AC478" t="s">
        <v>67</v>
      </c>
      <c r="AD478" t="b">
        <v>0</v>
      </c>
      <c r="AE478" t="b">
        <v>0</v>
      </c>
      <c r="AF478" t="s">
        <v>68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116</v>
      </c>
      <c r="AO478" t="s">
        <v>529</v>
      </c>
      <c r="AP478" t="b">
        <v>0</v>
      </c>
      <c r="AQ478" t="b">
        <v>0</v>
      </c>
      <c r="AR478" t="s">
        <v>71</v>
      </c>
      <c r="AS478" t="b">
        <v>0</v>
      </c>
      <c r="AT478" t="s">
        <v>60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205</v>
      </c>
      <c r="B479" t="s">
        <v>543</v>
      </c>
      <c r="C479">
        <v>1305310</v>
      </c>
      <c r="D479" t="s">
        <v>87</v>
      </c>
      <c r="E479" t="s">
        <v>87</v>
      </c>
      <c r="F479" t="s">
        <v>207</v>
      </c>
      <c r="G479" t="s">
        <v>544</v>
      </c>
      <c r="H479">
        <v>19001</v>
      </c>
      <c r="I479" t="s">
        <v>60</v>
      </c>
      <c r="J479" t="s">
        <v>208</v>
      </c>
      <c r="K479" t="s">
        <v>61</v>
      </c>
      <c r="L479">
        <v>15</v>
      </c>
      <c r="M479" t="str">
        <f t="shared" si="33"/>
        <v>0</v>
      </c>
      <c r="N479" t="str">
        <f t="shared" si="30"/>
        <v>0</v>
      </c>
      <c r="O479">
        <v>15</v>
      </c>
      <c r="P479" t="s">
        <v>86</v>
      </c>
      <c r="Q479" t="s">
        <v>77</v>
      </c>
      <c r="R479" t="s">
        <v>77</v>
      </c>
      <c r="S479" t="s">
        <v>60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103</v>
      </c>
      <c r="AB479">
        <v>235</v>
      </c>
      <c r="AC479" t="s">
        <v>67</v>
      </c>
      <c r="AD479" t="b">
        <v>0</v>
      </c>
      <c r="AE479" t="b">
        <v>0</v>
      </c>
      <c r="AF479" t="s">
        <v>68</v>
      </c>
      <c r="AG479" t="s">
        <v>60</v>
      </c>
      <c r="AH479" t="s">
        <v>60</v>
      </c>
      <c r="AI479" t="b">
        <v>1</v>
      </c>
      <c r="AJ479" t="s">
        <v>60</v>
      </c>
      <c r="AK479" t="s">
        <v>60</v>
      </c>
      <c r="AL479" t="s">
        <v>60</v>
      </c>
      <c r="AM479" t="s">
        <v>60</v>
      </c>
      <c r="AN479" t="s">
        <v>116</v>
      </c>
      <c r="AO479" t="s">
        <v>529</v>
      </c>
      <c r="AP479" t="b">
        <v>0</v>
      </c>
      <c r="AQ479" t="b">
        <v>0</v>
      </c>
      <c r="AR479" t="s">
        <v>71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167</v>
      </c>
      <c r="B480" t="s">
        <v>545</v>
      </c>
      <c r="C480">
        <v>1001410</v>
      </c>
      <c r="D480" t="s">
        <v>81</v>
      </c>
      <c r="E480" t="s">
        <v>81</v>
      </c>
      <c r="F480" t="s">
        <v>149</v>
      </c>
      <c r="G480" t="s">
        <v>489</v>
      </c>
      <c r="H480" t="str">
        <f>"06001"</f>
        <v>06001</v>
      </c>
      <c r="I480" t="s">
        <v>60</v>
      </c>
      <c r="J480" s="2">
        <v>42887</v>
      </c>
      <c r="K480" t="s">
        <v>61</v>
      </c>
      <c r="L480">
        <v>28</v>
      </c>
      <c r="M480" t="str">
        <f t="shared" si="33"/>
        <v>0</v>
      </c>
      <c r="N480" t="str">
        <f t="shared" si="30"/>
        <v>0</v>
      </c>
      <c r="O480">
        <v>28</v>
      </c>
      <c r="P480" t="s">
        <v>62</v>
      </c>
      <c r="Q480" t="s">
        <v>63</v>
      </c>
      <c r="R480" t="s">
        <v>63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>
        <v>235</v>
      </c>
      <c r="AC480" t="s">
        <v>67</v>
      </c>
      <c r="AD480" t="b">
        <v>0</v>
      </c>
      <c r="AE480" t="b">
        <v>0</v>
      </c>
      <c r="AF480" t="s">
        <v>68</v>
      </c>
      <c r="AG480" t="s">
        <v>60</v>
      </c>
      <c r="AH480" t="s">
        <v>60</v>
      </c>
      <c r="AI480" t="b">
        <v>1</v>
      </c>
      <c r="AJ480" t="s">
        <v>156</v>
      </c>
      <c r="AK480" t="s">
        <v>60</v>
      </c>
      <c r="AL480" t="s">
        <v>60</v>
      </c>
      <c r="AM480" t="s">
        <v>60</v>
      </c>
      <c r="AN480" t="s">
        <v>69</v>
      </c>
      <c r="AO480" t="s">
        <v>70</v>
      </c>
      <c r="AP480" t="b">
        <v>0</v>
      </c>
      <c r="AQ480" t="b">
        <v>0</v>
      </c>
      <c r="AR480" t="s">
        <v>71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193</v>
      </c>
      <c r="B481" t="s">
        <v>546</v>
      </c>
      <c r="C481">
        <v>7915010</v>
      </c>
      <c r="D481" t="s">
        <v>74</v>
      </c>
      <c r="E481" t="s">
        <v>74</v>
      </c>
      <c r="F481" t="s">
        <v>547</v>
      </c>
      <c r="G481" t="s">
        <v>489</v>
      </c>
      <c r="H481" t="str">
        <f>"02002"</f>
        <v>02002</v>
      </c>
      <c r="I481" t="s">
        <v>60</v>
      </c>
      <c r="J481" s="2">
        <v>43073</v>
      </c>
      <c r="K481" t="s">
        <v>61</v>
      </c>
      <c r="L481">
        <v>25</v>
      </c>
      <c r="M481" t="str">
        <f t="shared" si="33"/>
        <v>0</v>
      </c>
      <c r="N481" t="str">
        <f t="shared" ref="N481:N544" si="34">"0"</f>
        <v>0</v>
      </c>
      <c r="O481">
        <v>25</v>
      </c>
      <c r="P481" t="s">
        <v>62</v>
      </c>
      <c r="Q481" t="s">
        <v>77</v>
      </c>
      <c r="R481" t="s">
        <v>77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200</v>
      </c>
      <c r="AB481">
        <v>235</v>
      </c>
      <c r="AC481" t="s">
        <v>67</v>
      </c>
      <c r="AD481" t="b">
        <v>0</v>
      </c>
      <c r="AE481" t="b">
        <v>0</v>
      </c>
      <c r="AF481" t="s">
        <v>68</v>
      </c>
      <c r="AG481" t="s">
        <v>60</v>
      </c>
      <c r="AH481" t="s">
        <v>60</v>
      </c>
      <c r="AI481" t="b">
        <v>1</v>
      </c>
      <c r="AJ481" t="s">
        <v>60</v>
      </c>
      <c r="AK481" t="s">
        <v>60</v>
      </c>
      <c r="AL481" t="s">
        <v>60</v>
      </c>
      <c r="AM481" t="s">
        <v>60</v>
      </c>
      <c r="AN481" t="s">
        <v>69</v>
      </c>
      <c r="AO481" t="s">
        <v>108</v>
      </c>
      <c r="AP481" t="b">
        <v>0</v>
      </c>
      <c r="AQ481" t="b">
        <v>0</v>
      </c>
      <c r="AR481" t="s">
        <v>71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124</v>
      </c>
      <c r="B482" t="s">
        <v>125</v>
      </c>
      <c r="C482">
        <v>2103400</v>
      </c>
      <c r="D482" t="s">
        <v>58</v>
      </c>
      <c r="E482" t="s">
        <v>58</v>
      </c>
      <c r="G482" t="s">
        <v>489</v>
      </c>
      <c r="H482" t="str">
        <f>"09058"</f>
        <v>09058</v>
      </c>
      <c r="I482" t="s">
        <v>60</v>
      </c>
      <c r="J482" s="1">
        <v>21429</v>
      </c>
      <c r="K482" t="s">
        <v>61</v>
      </c>
      <c r="L482">
        <v>32</v>
      </c>
      <c r="N482" t="str">
        <f t="shared" si="34"/>
        <v>0</v>
      </c>
      <c r="O482">
        <v>32</v>
      </c>
      <c r="P482" t="s">
        <v>62</v>
      </c>
      <c r="Q482" t="s">
        <v>63</v>
      </c>
      <c r="R482" t="s">
        <v>63</v>
      </c>
      <c r="S482" t="s">
        <v>64</v>
      </c>
      <c r="T482" t="s">
        <v>65</v>
      </c>
      <c r="U482" t="s">
        <v>66</v>
      </c>
      <c r="V482" t="s">
        <v>66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67</v>
      </c>
      <c r="AD482" t="b">
        <v>0</v>
      </c>
      <c r="AE482" t="b">
        <v>0</v>
      </c>
      <c r="AF482" t="s">
        <v>68</v>
      </c>
      <c r="AG482" t="s">
        <v>60</v>
      </c>
      <c r="AH482" t="s">
        <v>60</v>
      </c>
      <c r="AI482" t="b">
        <v>1</v>
      </c>
      <c r="AJ482" t="s">
        <v>60</v>
      </c>
      <c r="AK482" t="s">
        <v>60</v>
      </c>
      <c r="AL482" t="s">
        <v>60</v>
      </c>
      <c r="AM482" t="s">
        <v>60</v>
      </c>
      <c r="AN482" t="s">
        <v>69</v>
      </c>
      <c r="AO482" t="s">
        <v>126</v>
      </c>
      <c r="AP482" t="b">
        <v>0</v>
      </c>
      <c r="AQ482" t="b">
        <v>0</v>
      </c>
      <c r="AR482" t="s">
        <v>71</v>
      </c>
      <c r="AS482" t="b">
        <v>0</v>
      </c>
      <c r="AT482" t="s">
        <v>60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353</v>
      </c>
      <c r="B483" t="s">
        <v>366</v>
      </c>
      <c r="C483">
        <v>2000320</v>
      </c>
      <c r="D483" t="s">
        <v>74</v>
      </c>
      <c r="E483" t="s">
        <v>74</v>
      </c>
      <c r="F483" t="s">
        <v>359</v>
      </c>
      <c r="G483" t="s">
        <v>548</v>
      </c>
      <c r="H483" t="str">
        <f>"05005"</f>
        <v>05005</v>
      </c>
      <c r="I483" t="s">
        <v>60</v>
      </c>
      <c r="J483" s="2">
        <v>42860</v>
      </c>
      <c r="K483" t="s">
        <v>61</v>
      </c>
      <c r="L483">
        <v>25</v>
      </c>
      <c r="M483" t="str">
        <f>"0"</f>
        <v>0</v>
      </c>
      <c r="N483" t="str">
        <f t="shared" si="34"/>
        <v>0</v>
      </c>
      <c r="O483">
        <v>25</v>
      </c>
      <c r="P483" t="s">
        <v>62</v>
      </c>
      <c r="Q483" t="s">
        <v>63</v>
      </c>
      <c r="R483" t="s">
        <v>63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103</v>
      </c>
      <c r="AB483">
        <v>235</v>
      </c>
      <c r="AC483" t="s">
        <v>67</v>
      </c>
      <c r="AD483" t="b">
        <v>0</v>
      </c>
      <c r="AE483" t="b">
        <v>0</v>
      </c>
      <c r="AF483" t="s">
        <v>68</v>
      </c>
      <c r="AG483" t="s">
        <v>60</v>
      </c>
      <c r="AH483" t="s">
        <v>60</v>
      </c>
      <c r="AI483" t="b">
        <v>0</v>
      </c>
      <c r="AJ483" t="s">
        <v>156</v>
      </c>
      <c r="AK483" t="s">
        <v>60</v>
      </c>
      <c r="AL483" t="s">
        <v>60</v>
      </c>
      <c r="AM483" t="s">
        <v>60</v>
      </c>
      <c r="AN483" t="s">
        <v>69</v>
      </c>
      <c r="AO483" t="s">
        <v>70</v>
      </c>
      <c r="AP483" t="b">
        <v>0</v>
      </c>
      <c r="AQ483" t="b">
        <v>0</v>
      </c>
      <c r="AR483" t="s">
        <v>71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D483" t="s">
        <v>60</v>
      </c>
    </row>
    <row r="484" spans="1:56" x14ac:dyDescent="0.25">
      <c r="A484" t="s">
        <v>353</v>
      </c>
      <c r="B484" t="s">
        <v>366</v>
      </c>
      <c r="C484">
        <v>2000320</v>
      </c>
      <c r="D484" t="s">
        <v>131</v>
      </c>
      <c r="E484" t="s">
        <v>131</v>
      </c>
      <c r="F484" t="s">
        <v>360</v>
      </c>
      <c r="G484" t="s">
        <v>549</v>
      </c>
      <c r="H484" t="str">
        <f>"05003"</f>
        <v>05003</v>
      </c>
      <c r="I484" t="s">
        <v>60</v>
      </c>
      <c r="J484" s="2">
        <v>42858</v>
      </c>
      <c r="K484" t="s">
        <v>61</v>
      </c>
      <c r="L484">
        <v>25</v>
      </c>
      <c r="M484" t="str">
        <f>"0"</f>
        <v>0</v>
      </c>
      <c r="N484" t="str">
        <f t="shared" si="34"/>
        <v>0</v>
      </c>
      <c r="O484">
        <v>25</v>
      </c>
      <c r="P484" t="s">
        <v>62</v>
      </c>
      <c r="Q484" t="s">
        <v>63</v>
      </c>
      <c r="R484" t="s">
        <v>63</v>
      </c>
      <c r="S484" t="s">
        <v>64</v>
      </c>
      <c r="T484" t="s">
        <v>65</v>
      </c>
      <c r="U484" t="s">
        <v>66</v>
      </c>
      <c r="V484" t="s">
        <v>66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67</v>
      </c>
      <c r="AD484" t="b">
        <v>0</v>
      </c>
      <c r="AE484" t="b">
        <v>0</v>
      </c>
      <c r="AF484" t="s">
        <v>68</v>
      </c>
      <c r="AG484" t="s">
        <v>60</v>
      </c>
      <c r="AH484" t="s">
        <v>60</v>
      </c>
      <c r="AI484" t="b">
        <v>0</v>
      </c>
      <c r="AJ484" t="s">
        <v>156</v>
      </c>
      <c r="AK484" t="s">
        <v>60</v>
      </c>
      <c r="AL484" t="s">
        <v>60</v>
      </c>
      <c r="AM484" t="s">
        <v>60</v>
      </c>
      <c r="AN484" t="s">
        <v>69</v>
      </c>
      <c r="AO484" t="s">
        <v>70</v>
      </c>
      <c r="AP484" t="b">
        <v>0</v>
      </c>
      <c r="AQ484" t="b">
        <v>0</v>
      </c>
      <c r="AR484" t="s">
        <v>71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D484" t="s">
        <v>60</v>
      </c>
    </row>
    <row r="485" spans="1:56" x14ac:dyDescent="0.25">
      <c r="A485" t="s">
        <v>316</v>
      </c>
      <c r="B485" t="s">
        <v>322</v>
      </c>
      <c r="C485">
        <v>1503310</v>
      </c>
      <c r="D485" t="s">
        <v>89</v>
      </c>
      <c r="E485" t="s">
        <v>89</v>
      </c>
      <c r="F485" t="s">
        <v>323</v>
      </c>
      <c r="G485" t="s">
        <v>550</v>
      </c>
      <c r="H485" t="str">
        <f>"02002"</f>
        <v>02002</v>
      </c>
      <c r="I485" t="s">
        <v>60</v>
      </c>
      <c r="J485" t="s">
        <v>319</v>
      </c>
      <c r="K485" t="s">
        <v>61</v>
      </c>
      <c r="L485">
        <v>25</v>
      </c>
      <c r="M485" t="str">
        <f>"0"</f>
        <v>0</v>
      </c>
      <c r="N485" t="str">
        <f t="shared" si="34"/>
        <v>0</v>
      </c>
      <c r="O485">
        <v>25</v>
      </c>
      <c r="P485" t="s">
        <v>83</v>
      </c>
      <c r="Q485" t="s">
        <v>77</v>
      </c>
      <c r="R485" t="s">
        <v>77</v>
      </c>
      <c r="S485" t="s">
        <v>64</v>
      </c>
      <c r="T485" t="s">
        <v>65</v>
      </c>
      <c r="U485" t="s">
        <v>66</v>
      </c>
      <c r="V485" t="s">
        <v>66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67</v>
      </c>
      <c r="AD485" t="b">
        <v>0</v>
      </c>
      <c r="AE485" t="b">
        <v>0</v>
      </c>
      <c r="AF485" t="s">
        <v>68</v>
      </c>
      <c r="AG485" t="s">
        <v>60</v>
      </c>
      <c r="AH485" t="s">
        <v>60</v>
      </c>
      <c r="AI485" t="b">
        <v>1</v>
      </c>
      <c r="AJ485" t="s">
        <v>60</v>
      </c>
      <c r="AK485" t="s">
        <v>60</v>
      </c>
      <c r="AL485" t="s">
        <v>60</v>
      </c>
      <c r="AM485" t="s">
        <v>60</v>
      </c>
      <c r="AN485" t="s">
        <v>69</v>
      </c>
      <c r="AO485" t="s">
        <v>108</v>
      </c>
      <c r="AP485" t="b">
        <v>0</v>
      </c>
      <c r="AQ485" t="b">
        <v>0</v>
      </c>
      <c r="AR485" t="s">
        <v>71</v>
      </c>
      <c r="AS485" t="b">
        <v>0</v>
      </c>
      <c r="AT485" t="s">
        <v>60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D485" t="s">
        <v>60</v>
      </c>
    </row>
    <row r="486" spans="1:56" x14ac:dyDescent="0.25">
      <c r="A486" t="s">
        <v>167</v>
      </c>
      <c r="B486" t="s">
        <v>551</v>
      </c>
      <c r="C486">
        <v>1001310</v>
      </c>
      <c r="D486" t="s">
        <v>87</v>
      </c>
      <c r="E486" t="s">
        <v>87</v>
      </c>
      <c r="F486" t="s">
        <v>180</v>
      </c>
      <c r="G486" t="s">
        <v>552</v>
      </c>
      <c r="H486" t="str">
        <f>"06059"</f>
        <v>06059</v>
      </c>
      <c r="I486" t="s">
        <v>60</v>
      </c>
      <c r="J486" s="1">
        <v>21702</v>
      </c>
      <c r="K486" t="s">
        <v>61</v>
      </c>
      <c r="L486">
        <v>15</v>
      </c>
      <c r="M486" t="str">
        <f>"0"</f>
        <v>0</v>
      </c>
      <c r="N486" t="str">
        <f t="shared" si="34"/>
        <v>0</v>
      </c>
      <c r="O486">
        <v>15</v>
      </c>
      <c r="P486" t="s">
        <v>83</v>
      </c>
      <c r="Q486" t="s">
        <v>77</v>
      </c>
      <c r="R486" t="s">
        <v>77</v>
      </c>
      <c r="S486" t="s">
        <v>64</v>
      </c>
      <c r="T486" t="s">
        <v>65</v>
      </c>
      <c r="U486" t="s">
        <v>66</v>
      </c>
      <c r="V486" t="s">
        <v>66</v>
      </c>
      <c r="X486" t="b">
        <v>1</v>
      </c>
      <c r="Y486" t="b">
        <v>0</v>
      </c>
      <c r="Z486" t="b">
        <v>0</v>
      </c>
      <c r="AA486">
        <v>103</v>
      </c>
      <c r="AB486">
        <v>235</v>
      </c>
      <c r="AC486" t="s">
        <v>67</v>
      </c>
      <c r="AD486" t="b">
        <v>0</v>
      </c>
      <c r="AE486" t="b">
        <v>1</v>
      </c>
      <c r="AF486" t="s">
        <v>68</v>
      </c>
      <c r="AG486" t="s">
        <v>60</v>
      </c>
      <c r="AH486" t="s">
        <v>60</v>
      </c>
      <c r="AI486" t="b">
        <v>1</v>
      </c>
      <c r="AJ486" t="s">
        <v>79</v>
      </c>
      <c r="AK486" t="s">
        <v>60</v>
      </c>
      <c r="AL486" t="s">
        <v>60</v>
      </c>
      <c r="AM486" t="s">
        <v>60</v>
      </c>
      <c r="AN486" t="s">
        <v>69</v>
      </c>
      <c r="AO486" t="s">
        <v>70</v>
      </c>
      <c r="AP486" t="b">
        <v>0</v>
      </c>
      <c r="AQ486" t="b">
        <v>0</v>
      </c>
      <c r="AR486" t="s">
        <v>71</v>
      </c>
      <c r="AS486" t="b">
        <v>0</v>
      </c>
      <c r="AT486" t="s">
        <v>72</v>
      </c>
      <c r="AU486" t="s">
        <v>60</v>
      </c>
      <c r="AX486" t="s">
        <v>60</v>
      </c>
      <c r="AY486" t="s">
        <v>60</v>
      </c>
      <c r="BA486" t="b">
        <v>1</v>
      </c>
      <c r="BB486" t="s">
        <v>60</v>
      </c>
      <c r="BD486" t="s">
        <v>60</v>
      </c>
    </row>
    <row r="487" spans="1:56" x14ac:dyDescent="0.25">
      <c r="A487" t="s">
        <v>284</v>
      </c>
      <c r="B487" t="s">
        <v>300</v>
      </c>
      <c r="C487">
        <v>1206310</v>
      </c>
      <c r="D487" t="s">
        <v>58</v>
      </c>
      <c r="E487" t="s">
        <v>58</v>
      </c>
      <c r="F487" t="s">
        <v>516</v>
      </c>
      <c r="G487" t="s">
        <v>513</v>
      </c>
      <c r="H487">
        <v>11006</v>
      </c>
      <c r="I487" t="s">
        <v>60</v>
      </c>
      <c r="J487" s="2">
        <v>43045</v>
      </c>
      <c r="K487" t="s">
        <v>61</v>
      </c>
      <c r="L487">
        <v>25</v>
      </c>
      <c r="M487" t="str">
        <f>"0"</f>
        <v>0</v>
      </c>
      <c r="N487" t="str">
        <f t="shared" si="34"/>
        <v>0</v>
      </c>
      <c r="O487">
        <v>25</v>
      </c>
      <c r="P487" t="s">
        <v>62</v>
      </c>
      <c r="Q487" t="s">
        <v>77</v>
      </c>
      <c r="R487" t="s">
        <v>77</v>
      </c>
      <c r="S487" t="s">
        <v>64</v>
      </c>
      <c r="T487" t="s">
        <v>65</v>
      </c>
      <c r="U487" t="s">
        <v>66</v>
      </c>
      <c r="V487" t="s">
        <v>66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67</v>
      </c>
      <c r="AD487" t="b">
        <v>0</v>
      </c>
      <c r="AE487" t="b">
        <v>0</v>
      </c>
      <c r="AF487" t="s">
        <v>68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69</v>
      </c>
      <c r="AO487" t="s">
        <v>70</v>
      </c>
      <c r="AP487" t="b">
        <v>0</v>
      </c>
      <c r="AQ487" t="b">
        <v>0</v>
      </c>
      <c r="AR487" t="s">
        <v>71</v>
      </c>
      <c r="AS487" t="b">
        <v>0</v>
      </c>
      <c r="AT487" t="s">
        <v>60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124</v>
      </c>
      <c r="B488" t="s">
        <v>476</v>
      </c>
      <c r="C488">
        <v>1008350</v>
      </c>
      <c r="D488" t="s">
        <v>58</v>
      </c>
      <c r="E488" t="s">
        <v>58</v>
      </c>
      <c r="F488" t="s">
        <v>464</v>
      </c>
      <c r="G488" t="s">
        <v>553</v>
      </c>
      <c r="H488" t="str">
        <f>"03002"</f>
        <v>03002</v>
      </c>
      <c r="I488" t="s">
        <v>60</v>
      </c>
      <c r="J488" s="2">
        <v>42796</v>
      </c>
      <c r="K488" t="s">
        <v>61</v>
      </c>
      <c r="L488">
        <v>25</v>
      </c>
      <c r="N488" t="str">
        <f t="shared" si="34"/>
        <v>0</v>
      </c>
      <c r="O488">
        <v>25</v>
      </c>
      <c r="P488" t="s">
        <v>62</v>
      </c>
      <c r="Q488" t="s">
        <v>77</v>
      </c>
      <c r="R488" t="s">
        <v>77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67</v>
      </c>
      <c r="AD488" t="b">
        <v>0</v>
      </c>
      <c r="AE488" t="b">
        <v>0</v>
      </c>
      <c r="AF488" t="s">
        <v>68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69</v>
      </c>
      <c r="AO488" t="s">
        <v>70</v>
      </c>
      <c r="AP488" t="b">
        <v>0</v>
      </c>
      <c r="AQ488" t="b">
        <v>0</v>
      </c>
      <c r="AR488" t="s">
        <v>71</v>
      </c>
      <c r="AS488" t="b">
        <v>0</v>
      </c>
      <c r="AT488" t="s">
        <v>60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379</v>
      </c>
      <c r="B489" t="s">
        <v>554</v>
      </c>
      <c r="C489">
        <v>8727210</v>
      </c>
      <c r="D489" t="s">
        <v>81</v>
      </c>
      <c r="E489" t="s">
        <v>81</v>
      </c>
      <c r="G489" t="s">
        <v>555</v>
      </c>
      <c r="H489">
        <v>15004</v>
      </c>
      <c r="I489" t="s">
        <v>60</v>
      </c>
      <c r="J489" t="s">
        <v>381</v>
      </c>
      <c r="K489" t="s">
        <v>61</v>
      </c>
      <c r="L489">
        <v>25</v>
      </c>
      <c r="M489" t="str">
        <f>"0"</f>
        <v>0</v>
      </c>
      <c r="N489" t="str">
        <f t="shared" si="34"/>
        <v>0</v>
      </c>
      <c r="O489">
        <v>25</v>
      </c>
      <c r="P489" t="s">
        <v>62</v>
      </c>
      <c r="Q489" t="s">
        <v>77</v>
      </c>
      <c r="R489" t="s">
        <v>77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300</v>
      </c>
      <c r="AB489">
        <v>235</v>
      </c>
      <c r="AC489" t="s">
        <v>67</v>
      </c>
      <c r="AD489" t="b">
        <v>0</v>
      </c>
      <c r="AE489" t="b">
        <v>0</v>
      </c>
      <c r="AF489" t="s">
        <v>68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69</v>
      </c>
      <c r="AO489" t="s">
        <v>108</v>
      </c>
      <c r="AP489" t="b">
        <v>0</v>
      </c>
      <c r="AQ489" t="b">
        <v>0</v>
      </c>
      <c r="AR489" t="s">
        <v>71</v>
      </c>
      <c r="AS489" t="b">
        <v>0</v>
      </c>
      <c r="AT489" t="s">
        <v>60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C489">
        <v>8727200</v>
      </c>
      <c r="BD489" t="s">
        <v>60</v>
      </c>
    </row>
    <row r="490" spans="1:56" x14ac:dyDescent="0.25">
      <c r="A490" t="s">
        <v>353</v>
      </c>
      <c r="B490" t="s">
        <v>375</v>
      </c>
      <c r="C490">
        <v>2001310</v>
      </c>
      <c r="D490" t="s">
        <v>131</v>
      </c>
      <c r="E490" t="s">
        <v>131</v>
      </c>
      <c r="G490" t="s">
        <v>556</v>
      </c>
      <c r="H490">
        <v>15007</v>
      </c>
      <c r="I490" t="s">
        <v>60</v>
      </c>
      <c r="J490" t="s">
        <v>372</v>
      </c>
      <c r="K490" t="s">
        <v>61</v>
      </c>
      <c r="L490">
        <v>25</v>
      </c>
      <c r="M490" t="str">
        <f>"0"</f>
        <v>0</v>
      </c>
      <c r="N490" t="str">
        <f t="shared" si="34"/>
        <v>0</v>
      </c>
      <c r="O490">
        <v>25</v>
      </c>
      <c r="P490" t="s">
        <v>62</v>
      </c>
      <c r="Q490" t="s">
        <v>77</v>
      </c>
      <c r="R490" t="s">
        <v>77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67</v>
      </c>
      <c r="AD490" t="b">
        <v>0</v>
      </c>
      <c r="AE490" t="b">
        <v>0</v>
      </c>
      <c r="AF490" t="s">
        <v>68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69</v>
      </c>
      <c r="AO490" t="s">
        <v>70</v>
      </c>
      <c r="AP490" t="b">
        <v>0</v>
      </c>
      <c r="AQ490" t="b">
        <v>0</v>
      </c>
      <c r="AR490" t="s">
        <v>71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353</v>
      </c>
      <c r="B491" t="s">
        <v>557</v>
      </c>
      <c r="C491">
        <v>2001310</v>
      </c>
      <c r="D491" t="s">
        <v>87</v>
      </c>
      <c r="E491" t="s">
        <v>87</v>
      </c>
      <c r="F491" t="s">
        <v>373</v>
      </c>
      <c r="G491" t="s">
        <v>508</v>
      </c>
      <c r="H491" t="str">
        <f>"03016"</f>
        <v>03016</v>
      </c>
      <c r="I491" t="s">
        <v>60</v>
      </c>
      <c r="J491" s="2">
        <v>42810</v>
      </c>
      <c r="K491" t="s">
        <v>61</v>
      </c>
      <c r="L491">
        <v>25</v>
      </c>
      <c r="N491" t="str">
        <f t="shared" si="34"/>
        <v>0</v>
      </c>
      <c r="O491">
        <v>25</v>
      </c>
      <c r="P491" t="s">
        <v>62</v>
      </c>
      <c r="Q491" t="s">
        <v>77</v>
      </c>
      <c r="R491" t="s">
        <v>77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103</v>
      </c>
      <c r="AB491">
        <v>235</v>
      </c>
      <c r="AC491" t="s">
        <v>67</v>
      </c>
      <c r="AD491" t="b">
        <v>0</v>
      </c>
      <c r="AE491" t="b">
        <v>0</v>
      </c>
      <c r="AF491" t="s">
        <v>68</v>
      </c>
      <c r="AG491" t="s">
        <v>60</v>
      </c>
      <c r="AH491" t="s">
        <v>60</v>
      </c>
      <c r="AI491" t="b">
        <v>0</v>
      </c>
      <c r="AJ491" t="s">
        <v>60</v>
      </c>
      <c r="AK491" t="s">
        <v>60</v>
      </c>
      <c r="AL491" t="s">
        <v>60</v>
      </c>
      <c r="AM491" t="s">
        <v>60</v>
      </c>
      <c r="AN491" t="s">
        <v>69</v>
      </c>
      <c r="AO491" t="s">
        <v>70</v>
      </c>
      <c r="AP491" t="b">
        <v>0</v>
      </c>
      <c r="AQ491" t="b">
        <v>0</v>
      </c>
      <c r="AR491" t="s">
        <v>71</v>
      </c>
      <c r="AS491" t="b">
        <v>0</v>
      </c>
      <c r="AT491" t="s">
        <v>72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284</v>
      </c>
      <c r="B492" t="s">
        <v>302</v>
      </c>
      <c r="C492">
        <v>1206310</v>
      </c>
      <c r="D492" t="s">
        <v>58</v>
      </c>
      <c r="E492" t="s">
        <v>58</v>
      </c>
      <c r="G492" t="s">
        <v>508</v>
      </c>
      <c r="H492" t="str">
        <f>"09054"</f>
        <v>09054</v>
      </c>
      <c r="I492" t="s">
        <v>60</v>
      </c>
      <c r="J492" s="1">
        <v>19968</v>
      </c>
      <c r="K492" t="s">
        <v>61</v>
      </c>
      <c r="L492">
        <v>25</v>
      </c>
      <c r="M492" t="str">
        <f>"0"</f>
        <v>0</v>
      </c>
      <c r="N492" t="str">
        <f t="shared" si="34"/>
        <v>0</v>
      </c>
      <c r="O492">
        <v>25</v>
      </c>
      <c r="P492" t="s">
        <v>62</v>
      </c>
      <c r="Q492" t="s">
        <v>77</v>
      </c>
      <c r="R492" t="s">
        <v>77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67</v>
      </c>
      <c r="AD492" t="b">
        <v>0</v>
      </c>
      <c r="AE492" t="b">
        <v>0</v>
      </c>
      <c r="AF492" t="s">
        <v>68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69</v>
      </c>
      <c r="AO492" t="s">
        <v>126</v>
      </c>
      <c r="AP492" t="b">
        <v>0</v>
      </c>
      <c r="AQ492" t="b">
        <v>0</v>
      </c>
      <c r="AR492" t="s">
        <v>71</v>
      </c>
      <c r="AS492" t="b">
        <v>0</v>
      </c>
      <c r="AT492" t="s">
        <v>60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167</v>
      </c>
      <c r="B493" t="s">
        <v>183</v>
      </c>
      <c r="C493">
        <v>1001370</v>
      </c>
      <c r="D493" t="s">
        <v>74</v>
      </c>
      <c r="E493" t="s">
        <v>74</v>
      </c>
      <c r="F493" t="s">
        <v>184</v>
      </c>
      <c r="G493" t="s">
        <v>489</v>
      </c>
      <c r="H493">
        <v>15001</v>
      </c>
      <c r="I493" t="s">
        <v>60</v>
      </c>
      <c r="J493" t="s">
        <v>185</v>
      </c>
      <c r="K493" t="s">
        <v>61</v>
      </c>
      <c r="L493">
        <v>25</v>
      </c>
      <c r="M493" t="str">
        <f>"0"</f>
        <v>0</v>
      </c>
      <c r="N493" t="str">
        <f t="shared" si="34"/>
        <v>0</v>
      </c>
      <c r="O493">
        <v>25</v>
      </c>
      <c r="P493" t="s">
        <v>62</v>
      </c>
      <c r="Q493" t="s">
        <v>77</v>
      </c>
      <c r="R493" t="s">
        <v>77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>
        <v>235</v>
      </c>
      <c r="AC493" t="s">
        <v>67</v>
      </c>
      <c r="AD493" t="b">
        <v>0</v>
      </c>
      <c r="AE493" t="b">
        <v>0</v>
      </c>
      <c r="AF493" t="s">
        <v>68</v>
      </c>
      <c r="AG493" t="s">
        <v>60</v>
      </c>
      <c r="AH493" t="s">
        <v>60</v>
      </c>
      <c r="AI493" t="b">
        <v>1</v>
      </c>
      <c r="AJ493" t="s">
        <v>60</v>
      </c>
      <c r="AK493" t="s">
        <v>60</v>
      </c>
      <c r="AL493" t="s">
        <v>60</v>
      </c>
      <c r="AM493" t="s">
        <v>60</v>
      </c>
      <c r="AN493" t="s">
        <v>69</v>
      </c>
      <c r="AO493" t="s">
        <v>70</v>
      </c>
      <c r="AP493" t="b">
        <v>0</v>
      </c>
      <c r="AQ493" t="b">
        <v>0</v>
      </c>
      <c r="AR493" t="s">
        <v>71</v>
      </c>
      <c r="AS493" t="b">
        <v>0</v>
      </c>
      <c r="AT493" t="s">
        <v>60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D493" t="s">
        <v>60</v>
      </c>
    </row>
    <row r="494" spans="1:56" x14ac:dyDescent="0.25">
      <c r="A494" t="s">
        <v>124</v>
      </c>
      <c r="B494" t="s">
        <v>558</v>
      </c>
      <c r="C494">
        <v>2106430</v>
      </c>
      <c r="D494" t="s">
        <v>58</v>
      </c>
      <c r="E494" t="s">
        <v>58</v>
      </c>
      <c r="F494" t="s">
        <v>59</v>
      </c>
      <c r="G494" t="s">
        <v>559</v>
      </c>
      <c r="H494" t="str">
        <f>"09056"</f>
        <v>09056</v>
      </c>
      <c r="I494" t="s">
        <v>60</v>
      </c>
      <c r="J494" s="1">
        <v>20699</v>
      </c>
      <c r="K494" t="s">
        <v>61</v>
      </c>
      <c r="L494">
        <v>25</v>
      </c>
      <c r="N494" t="str">
        <f t="shared" si="34"/>
        <v>0</v>
      </c>
      <c r="O494">
        <v>25</v>
      </c>
      <c r="P494" t="s">
        <v>86</v>
      </c>
      <c r="Q494" t="s">
        <v>63</v>
      </c>
      <c r="R494" t="s">
        <v>63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67</v>
      </c>
      <c r="AD494" t="b">
        <v>0</v>
      </c>
      <c r="AE494" t="b">
        <v>0</v>
      </c>
      <c r="AF494" t="s">
        <v>68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69</v>
      </c>
      <c r="AO494" t="s">
        <v>70</v>
      </c>
      <c r="AP494" t="b">
        <v>0</v>
      </c>
      <c r="AQ494" t="b">
        <v>0</v>
      </c>
      <c r="AR494" t="s">
        <v>71</v>
      </c>
      <c r="AS494" t="b">
        <v>0</v>
      </c>
      <c r="AT494" t="s">
        <v>60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D494" t="s">
        <v>60</v>
      </c>
    </row>
    <row r="495" spans="1:56" x14ac:dyDescent="0.25">
      <c r="A495" t="s">
        <v>124</v>
      </c>
      <c r="B495" t="s">
        <v>558</v>
      </c>
      <c r="C495">
        <v>2106430</v>
      </c>
      <c r="D495" t="s">
        <v>74</v>
      </c>
      <c r="E495" t="s">
        <v>74</v>
      </c>
      <c r="F495" t="s">
        <v>59</v>
      </c>
      <c r="G495" t="s">
        <v>560</v>
      </c>
      <c r="H495" t="str">
        <f>"09056"</f>
        <v>09056</v>
      </c>
      <c r="I495" t="s">
        <v>60</v>
      </c>
      <c r="J495" s="1">
        <v>20699</v>
      </c>
      <c r="K495" t="s">
        <v>61</v>
      </c>
      <c r="L495">
        <v>25</v>
      </c>
      <c r="N495" t="str">
        <f t="shared" si="34"/>
        <v>0</v>
      </c>
      <c r="O495">
        <v>25</v>
      </c>
      <c r="P495" t="s">
        <v>86</v>
      </c>
      <c r="Q495" t="s">
        <v>63</v>
      </c>
      <c r="R495" t="s">
        <v>63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>
        <v>235</v>
      </c>
      <c r="AC495" t="s">
        <v>67</v>
      </c>
      <c r="AD495" t="b">
        <v>0</v>
      </c>
      <c r="AE495" t="b">
        <v>0</v>
      </c>
      <c r="AF495" t="s">
        <v>68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69</v>
      </c>
      <c r="AO495" t="s">
        <v>70</v>
      </c>
      <c r="AP495" t="b">
        <v>0</v>
      </c>
      <c r="AQ495" t="b">
        <v>0</v>
      </c>
      <c r="AR495" t="s">
        <v>71</v>
      </c>
      <c r="AS495" t="b">
        <v>0</v>
      </c>
      <c r="AT495" t="s">
        <v>60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316</v>
      </c>
      <c r="B496" t="s">
        <v>329</v>
      </c>
      <c r="C496">
        <v>1505510</v>
      </c>
      <c r="D496" t="s">
        <v>74</v>
      </c>
      <c r="E496" t="s">
        <v>74</v>
      </c>
      <c r="F496" t="s">
        <v>323</v>
      </c>
      <c r="G496" t="s">
        <v>538</v>
      </c>
      <c r="H496" t="str">
        <f>"02002"</f>
        <v>02002</v>
      </c>
      <c r="I496" t="s">
        <v>60</v>
      </c>
      <c r="J496" t="s">
        <v>319</v>
      </c>
      <c r="K496" t="s">
        <v>61</v>
      </c>
      <c r="L496">
        <v>25</v>
      </c>
      <c r="M496" t="str">
        <f>"0"</f>
        <v>0</v>
      </c>
      <c r="N496" t="str">
        <f t="shared" si="34"/>
        <v>0</v>
      </c>
      <c r="O496">
        <v>25</v>
      </c>
      <c r="P496" t="s">
        <v>83</v>
      </c>
      <c r="Q496" t="s">
        <v>77</v>
      </c>
      <c r="R496" t="s">
        <v>77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103</v>
      </c>
      <c r="AB496">
        <v>235</v>
      </c>
      <c r="AC496" t="s">
        <v>67</v>
      </c>
      <c r="AD496" t="b">
        <v>0</v>
      </c>
      <c r="AE496" t="b">
        <v>0</v>
      </c>
      <c r="AF496" t="s">
        <v>68</v>
      </c>
      <c r="AG496" t="s">
        <v>60</v>
      </c>
      <c r="AH496" t="s">
        <v>60</v>
      </c>
      <c r="AI496" t="b">
        <v>1</v>
      </c>
      <c r="AJ496" t="s">
        <v>60</v>
      </c>
      <c r="AK496" t="s">
        <v>60</v>
      </c>
      <c r="AL496" t="s">
        <v>60</v>
      </c>
      <c r="AM496" t="s">
        <v>60</v>
      </c>
      <c r="AN496" t="s">
        <v>69</v>
      </c>
      <c r="AO496" t="s">
        <v>108</v>
      </c>
      <c r="AP496" t="b">
        <v>0</v>
      </c>
      <c r="AQ496" t="b">
        <v>0</v>
      </c>
      <c r="AR496" t="s">
        <v>71</v>
      </c>
      <c r="AS496" t="b">
        <v>0</v>
      </c>
      <c r="AT496" t="s">
        <v>60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D496" t="s">
        <v>60</v>
      </c>
    </row>
    <row r="497" spans="1:56" x14ac:dyDescent="0.25">
      <c r="A497" t="s">
        <v>316</v>
      </c>
      <c r="B497" t="s">
        <v>332</v>
      </c>
      <c r="C497">
        <v>1503360</v>
      </c>
      <c r="D497" t="s">
        <v>91</v>
      </c>
      <c r="E497" t="s">
        <v>91</v>
      </c>
      <c r="F497" t="s">
        <v>323</v>
      </c>
      <c r="G497" t="s">
        <v>550</v>
      </c>
      <c r="H497" t="str">
        <f>"02002"</f>
        <v>02002</v>
      </c>
      <c r="I497" t="s">
        <v>60</v>
      </c>
      <c r="J497" t="s">
        <v>319</v>
      </c>
      <c r="K497" t="s">
        <v>61</v>
      </c>
      <c r="L497">
        <v>25</v>
      </c>
      <c r="M497" t="str">
        <f>"0"</f>
        <v>0</v>
      </c>
      <c r="N497" t="str">
        <f t="shared" si="34"/>
        <v>0</v>
      </c>
      <c r="O497">
        <v>25</v>
      </c>
      <c r="P497" t="s">
        <v>83</v>
      </c>
      <c r="Q497" t="s">
        <v>77</v>
      </c>
      <c r="R497" t="s">
        <v>77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67</v>
      </c>
      <c r="AD497" t="b">
        <v>0</v>
      </c>
      <c r="AE497" t="b">
        <v>0</v>
      </c>
      <c r="AF497" t="s">
        <v>68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69</v>
      </c>
      <c r="AO497" t="s">
        <v>108</v>
      </c>
      <c r="AP497" t="b">
        <v>0</v>
      </c>
      <c r="AQ497" t="b">
        <v>0</v>
      </c>
      <c r="AR497" t="s">
        <v>71</v>
      </c>
      <c r="AS497" t="b">
        <v>0</v>
      </c>
      <c r="AT497" t="s">
        <v>60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D497" t="s">
        <v>60</v>
      </c>
    </row>
    <row r="498" spans="1:56" x14ac:dyDescent="0.25">
      <c r="A498" t="s">
        <v>316</v>
      </c>
      <c r="B498" t="s">
        <v>332</v>
      </c>
      <c r="C498">
        <v>1503360</v>
      </c>
      <c r="D498" t="s">
        <v>91</v>
      </c>
      <c r="E498" t="s">
        <v>91</v>
      </c>
      <c r="F498" t="s">
        <v>323</v>
      </c>
      <c r="G498" t="s">
        <v>561</v>
      </c>
      <c r="H498" t="str">
        <f>"02002"</f>
        <v>02002</v>
      </c>
      <c r="I498" t="s">
        <v>60</v>
      </c>
      <c r="J498" t="s">
        <v>319</v>
      </c>
      <c r="K498" t="s">
        <v>61</v>
      </c>
      <c r="L498">
        <v>25</v>
      </c>
      <c r="M498" t="str">
        <f>"0"</f>
        <v>0</v>
      </c>
      <c r="N498" t="str">
        <f t="shared" si="34"/>
        <v>0</v>
      </c>
      <c r="O498">
        <v>25</v>
      </c>
      <c r="P498" t="s">
        <v>86</v>
      </c>
      <c r="Q498" t="s">
        <v>77</v>
      </c>
      <c r="R498" t="s">
        <v>77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67</v>
      </c>
      <c r="AD498" t="b">
        <v>0</v>
      </c>
      <c r="AE498" t="b">
        <v>0</v>
      </c>
      <c r="AF498" t="s">
        <v>68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69</v>
      </c>
      <c r="AO498" t="s">
        <v>108</v>
      </c>
      <c r="AP498" t="b">
        <v>0</v>
      </c>
      <c r="AQ498" t="b">
        <v>0</v>
      </c>
      <c r="AR498" t="s">
        <v>71</v>
      </c>
      <c r="AS498" t="b">
        <v>0</v>
      </c>
      <c r="AT498" t="s">
        <v>60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124</v>
      </c>
      <c r="B499" t="s">
        <v>159</v>
      </c>
      <c r="C499">
        <v>1802320</v>
      </c>
      <c r="D499" t="s">
        <v>131</v>
      </c>
      <c r="E499" t="s">
        <v>131</v>
      </c>
      <c r="F499" t="s">
        <v>154</v>
      </c>
      <c r="G499" t="s">
        <v>497</v>
      </c>
      <c r="H499" t="str">
        <f>"07003"</f>
        <v>07003</v>
      </c>
      <c r="I499" t="s">
        <v>60</v>
      </c>
      <c r="J499" s="2">
        <v>42919</v>
      </c>
      <c r="K499" t="s">
        <v>61</v>
      </c>
      <c r="L499">
        <v>25</v>
      </c>
      <c r="N499" t="str">
        <f t="shared" si="34"/>
        <v>0</v>
      </c>
      <c r="O499">
        <v>25</v>
      </c>
      <c r="P499" t="s">
        <v>62</v>
      </c>
      <c r="Q499" t="s">
        <v>77</v>
      </c>
      <c r="R499" t="s">
        <v>77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67</v>
      </c>
      <c r="AD499" t="b">
        <v>0</v>
      </c>
      <c r="AE499" t="b">
        <v>0</v>
      </c>
      <c r="AF499" t="s">
        <v>68</v>
      </c>
      <c r="AG499" t="s">
        <v>60</v>
      </c>
      <c r="AH499" t="s">
        <v>60</v>
      </c>
      <c r="AI499" t="b">
        <v>1</v>
      </c>
      <c r="AJ499" t="s">
        <v>60</v>
      </c>
      <c r="AK499" t="s">
        <v>60</v>
      </c>
      <c r="AL499" t="s">
        <v>60</v>
      </c>
      <c r="AM499" t="s">
        <v>60</v>
      </c>
      <c r="AN499" t="s">
        <v>69</v>
      </c>
      <c r="AO499" t="s">
        <v>108</v>
      </c>
      <c r="AP499" t="b">
        <v>0</v>
      </c>
      <c r="AQ499" t="b">
        <v>0</v>
      </c>
      <c r="AR499" t="s">
        <v>71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167</v>
      </c>
      <c r="B500" t="s">
        <v>189</v>
      </c>
      <c r="C500">
        <v>1001320</v>
      </c>
      <c r="D500" t="s">
        <v>131</v>
      </c>
      <c r="E500" t="s">
        <v>131</v>
      </c>
      <c r="F500" t="s">
        <v>173</v>
      </c>
      <c r="G500" t="s">
        <v>489</v>
      </c>
      <c r="H500" t="str">
        <f>"03001"</f>
        <v>03001</v>
      </c>
      <c r="I500" t="s">
        <v>60</v>
      </c>
      <c r="J500" s="2">
        <v>42795</v>
      </c>
      <c r="K500" t="s">
        <v>61</v>
      </c>
      <c r="L500">
        <v>25</v>
      </c>
      <c r="M500" t="str">
        <f>"0"</f>
        <v>0</v>
      </c>
      <c r="N500" t="str">
        <f t="shared" si="34"/>
        <v>0</v>
      </c>
      <c r="O500">
        <v>25</v>
      </c>
      <c r="P500" t="s">
        <v>62</v>
      </c>
      <c r="Q500" t="s">
        <v>63</v>
      </c>
      <c r="R500" t="s">
        <v>77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67</v>
      </c>
      <c r="AD500" t="b">
        <v>0</v>
      </c>
      <c r="AE500" t="b">
        <v>0</v>
      </c>
      <c r="AF500" t="s">
        <v>68</v>
      </c>
      <c r="AG500" t="s">
        <v>60</v>
      </c>
      <c r="AH500" t="s">
        <v>60</v>
      </c>
      <c r="AI500" t="b">
        <v>1</v>
      </c>
      <c r="AJ500" t="s">
        <v>156</v>
      </c>
      <c r="AK500" t="s">
        <v>60</v>
      </c>
      <c r="AL500" t="s">
        <v>60</v>
      </c>
      <c r="AM500" t="s">
        <v>60</v>
      </c>
      <c r="AN500" t="s">
        <v>69</v>
      </c>
      <c r="AO500" t="s">
        <v>70</v>
      </c>
      <c r="AP500" t="b">
        <v>0</v>
      </c>
      <c r="AQ500" t="b">
        <v>0</v>
      </c>
      <c r="AR500" t="s">
        <v>71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D500" t="s">
        <v>60</v>
      </c>
    </row>
    <row r="501" spans="1:56" x14ac:dyDescent="0.25">
      <c r="A501" t="s">
        <v>124</v>
      </c>
      <c r="B501" t="s">
        <v>159</v>
      </c>
      <c r="C501">
        <v>1802320</v>
      </c>
      <c r="D501" t="s">
        <v>91</v>
      </c>
      <c r="E501" t="s">
        <v>91</v>
      </c>
      <c r="F501" t="s">
        <v>154</v>
      </c>
      <c r="G501" t="s">
        <v>510</v>
      </c>
      <c r="H501" t="str">
        <f>"07003"</f>
        <v>07003</v>
      </c>
      <c r="I501" t="s">
        <v>60</v>
      </c>
      <c r="J501" s="2">
        <v>42919</v>
      </c>
      <c r="K501" t="s">
        <v>61</v>
      </c>
      <c r="L501">
        <v>25</v>
      </c>
      <c r="N501" t="str">
        <f t="shared" si="34"/>
        <v>0</v>
      </c>
      <c r="O501">
        <v>25</v>
      </c>
      <c r="P501" t="s">
        <v>62</v>
      </c>
      <c r="Q501" t="s">
        <v>77</v>
      </c>
      <c r="R501" t="s">
        <v>77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67</v>
      </c>
      <c r="AD501" t="b">
        <v>0</v>
      </c>
      <c r="AE501" t="b">
        <v>0</v>
      </c>
      <c r="AF501" t="s">
        <v>68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69</v>
      </c>
      <c r="AO501" t="s">
        <v>108</v>
      </c>
      <c r="AP501" t="b">
        <v>0</v>
      </c>
      <c r="AQ501" t="b">
        <v>0</v>
      </c>
      <c r="AR501" t="s">
        <v>71</v>
      </c>
      <c r="AS501" t="b">
        <v>0</v>
      </c>
      <c r="AT501" t="s">
        <v>60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D501" t="s">
        <v>60</v>
      </c>
    </row>
    <row r="502" spans="1:56" x14ac:dyDescent="0.25">
      <c r="A502" t="s">
        <v>124</v>
      </c>
      <c r="B502" t="s">
        <v>157</v>
      </c>
      <c r="C502">
        <v>1802300</v>
      </c>
      <c r="D502" t="s">
        <v>91</v>
      </c>
      <c r="E502" t="s">
        <v>91</v>
      </c>
      <c r="G502" t="s">
        <v>562</v>
      </c>
      <c r="H502" t="str">
        <f>"07003"</f>
        <v>07003</v>
      </c>
      <c r="I502" t="s">
        <v>60</v>
      </c>
      <c r="J502" s="2">
        <v>42919</v>
      </c>
      <c r="K502" t="s">
        <v>61</v>
      </c>
      <c r="L502">
        <v>28</v>
      </c>
      <c r="N502" t="str">
        <f t="shared" si="34"/>
        <v>0</v>
      </c>
      <c r="O502">
        <v>28</v>
      </c>
      <c r="P502" t="s">
        <v>62</v>
      </c>
      <c r="Q502" t="s">
        <v>77</v>
      </c>
      <c r="R502" t="s">
        <v>77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67</v>
      </c>
      <c r="AD502" t="b">
        <v>0</v>
      </c>
      <c r="AE502" t="b">
        <v>0</v>
      </c>
      <c r="AF502" t="s">
        <v>68</v>
      </c>
      <c r="AG502" t="s">
        <v>60</v>
      </c>
      <c r="AH502" t="s">
        <v>60</v>
      </c>
      <c r="AI502" t="b">
        <v>1</v>
      </c>
      <c r="AJ502" t="s">
        <v>60</v>
      </c>
      <c r="AK502" t="s">
        <v>60</v>
      </c>
      <c r="AL502" t="s">
        <v>60</v>
      </c>
      <c r="AM502" t="s">
        <v>60</v>
      </c>
      <c r="AN502" t="s">
        <v>69</v>
      </c>
      <c r="AO502" t="s">
        <v>108</v>
      </c>
      <c r="AP502" t="b">
        <v>0</v>
      </c>
      <c r="AQ502" t="b">
        <v>0</v>
      </c>
      <c r="AR502" t="s">
        <v>71</v>
      </c>
      <c r="AS502" t="b">
        <v>0</v>
      </c>
      <c r="AT502" t="s">
        <v>60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D502" t="s">
        <v>60</v>
      </c>
    </row>
    <row r="503" spans="1:56" x14ac:dyDescent="0.25">
      <c r="A503" t="s">
        <v>124</v>
      </c>
      <c r="B503" t="s">
        <v>158</v>
      </c>
      <c r="C503">
        <v>1802310</v>
      </c>
      <c r="D503" t="s">
        <v>91</v>
      </c>
      <c r="E503" t="s">
        <v>91</v>
      </c>
      <c r="F503" t="s">
        <v>154</v>
      </c>
      <c r="G503" t="s">
        <v>491</v>
      </c>
      <c r="H503" t="str">
        <f>"07003"</f>
        <v>07003</v>
      </c>
      <c r="I503" t="s">
        <v>60</v>
      </c>
      <c r="J503" s="2">
        <v>42919</v>
      </c>
      <c r="K503" t="s">
        <v>61</v>
      </c>
      <c r="L503">
        <v>20</v>
      </c>
      <c r="N503" t="str">
        <f t="shared" si="34"/>
        <v>0</v>
      </c>
      <c r="O503">
        <v>20</v>
      </c>
      <c r="P503" t="s">
        <v>62</v>
      </c>
      <c r="Q503" t="s">
        <v>77</v>
      </c>
      <c r="R503" t="s">
        <v>77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67</v>
      </c>
      <c r="AD503" t="b">
        <v>0</v>
      </c>
      <c r="AE503" t="b">
        <v>0</v>
      </c>
      <c r="AF503" t="s">
        <v>68</v>
      </c>
      <c r="AG503" t="s">
        <v>60</v>
      </c>
      <c r="AH503" t="s">
        <v>60</v>
      </c>
      <c r="AI503" t="b">
        <v>1</v>
      </c>
      <c r="AJ503" t="s">
        <v>60</v>
      </c>
      <c r="AK503" t="s">
        <v>60</v>
      </c>
      <c r="AL503" t="s">
        <v>60</v>
      </c>
      <c r="AM503" t="s">
        <v>60</v>
      </c>
      <c r="AN503" t="s">
        <v>69</v>
      </c>
      <c r="AO503" t="s">
        <v>108</v>
      </c>
      <c r="AP503" t="b">
        <v>0</v>
      </c>
      <c r="AQ503" t="b">
        <v>0</v>
      </c>
      <c r="AR503" t="s">
        <v>71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333</v>
      </c>
      <c r="B504" t="s">
        <v>338</v>
      </c>
      <c r="C504">
        <v>8905160</v>
      </c>
      <c r="D504" t="s">
        <v>74</v>
      </c>
      <c r="E504" t="s">
        <v>74</v>
      </c>
      <c r="F504" t="s">
        <v>335</v>
      </c>
      <c r="G504" t="s">
        <v>490</v>
      </c>
      <c r="H504">
        <v>15009</v>
      </c>
      <c r="I504" t="s">
        <v>60</v>
      </c>
      <c r="J504" t="s">
        <v>336</v>
      </c>
      <c r="K504" t="s">
        <v>61</v>
      </c>
      <c r="L504">
        <v>30</v>
      </c>
      <c r="M504" t="str">
        <f t="shared" ref="M504:M514" si="35">"0"</f>
        <v>0</v>
      </c>
      <c r="N504" t="str">
        <f t="shared" si="34"/>
        <v>0</v>
      </c>
      <c r="O504">
        <v>30</v>
      </c>
      <c r="P504" t="s">
        <v>62</v>
      </c>
      <c r="Q504" t="s">
        <v>77</v>
      </c>
      <c r="R504" t="s">
        <v>77</v>
      </c>
      <c r="S504" t="s">
        <v>64</v>
      </c>
      <c r="T504" t="s">
        <v>65</v>
      </c>
      <c r="U504" t="s">
        <v>66</v>
      </c>
      <c r="V504" t="s">
        <v>66</v>
      </c>
      <c r="X504" t="b">
        <v>1</v>
      </c>
      <c r="Y504" t="b">
        <v>1</v>
      </c>
      <c r="Z504" t="b">
        <v>1</v>
      </c>
      <c r="AA504">
        <v>300</v>
      </c>
      <c r="AB504">
        <v>235</v>
      </c>
      <c r="AC504" t="s">
        <v>67</v>
      </c>
      <c r="AD504" t="b">
        <v>0</v>
      </c>
      <c r="AE504" t="b">
        <v>0</v>
      </c>
      <c r="AF504" t="s">
        <v>68</v>
      </c>
      <c r="AG504" t="s">
        <v>60</v>
      </c>
      <c r="AH504" t="s">
        <v>60</v>
      </c>
      <c r="AI504" t="b">
        <v>1</v>
      </c>
      <c r="AJ504" t="s">
        <v>60</v>
      </c>
      <c r="AK504" t="s">
        <v>60</v>
      </c>
      <c r="AL504" t="s">
        <v>60</v>
      </c>
      <c r="AM504" t="s">
        <v>60</v>
      </c>
      <c r="AN504" t="s">
        <v>69</v>
      </c>
      <c r="AO504" t="s">
        <v>108</v>
      </c>
      <c r="AP504" t="b">
        <v>0</v>
      </c>
      <c r="AQ504" t="b">
        <v>0</v>
      </c>
      <c r="AR504" t="s">
        <v>71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C504">
        <v>8905100</v>
      </c>
      <c r="BD504" t="s">
        <v>60</v>
      </c>
    </row>
    <row r="505" spans="1:56" x14ac:dyDescent="0.25">
      <c r="A505" t="s">
        <v>333</v>
      </c>
      <c r="B505" t="s">
        <v>339</v>
      </c>
      <c r="C505">
        <v>8905170</v>
      </c>
      <c r="D505" t="s">
        <v>74</v>
      </c>
      <c r="E505" t="s">
        <v>74</v>
      </c>
      <c r="F505" t="s">
        <v>335</v>
      </c>
      <c r="G505" t="s">
        <v>497</v>
      </c>
      <c r="H505">
        <v>15009</v>
      </c>
      <c r="I505" t="s">
        <v>60</v>
      </c>
      <c r="J505" t="s">
        <v>336</v>
      </c>
      <c r="K505" t="s">
        <v>61</v>
      </c>
      <c r="L505">
        <v>30</v>
      </c>
      <c r="M505" t="str">
        <f t="shared" si="35"/>
        <v>0</v>
      </c>
      <c r="N505" t="str">
        <f t="shared" si="34"/>
        <v>0</v>
      </c>
      <c r="O505">
        <v>30</v>
      </c>
      <c r="P505" t="s">
        <v>62</v>
      </c>
      <c r="Q505" t="s">
        <v>77</v>
      </c>
      <c r="R505" t="s">
        <v>77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300</v>
      </c>
      <c r="AB505">
        <v>235</v>
      </c>
      <c r="AC505" t="s">
        <v>67</v>
      </c>
      <c r="AD505" t="b">
        <v>0</v>
      </c>
      <c r="AE505" t="b">
        <v>0</v>
      </c>
      <c r="AF505" t="s">
        <v>68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69</v>
      </c>
      <c r="AO505" t="s">
        <v>108</v>
      </c>
      <c r="AP505" t="b">
        <v>0</v>
      </c>
      <c r="AQ505" t="b">
        <v>0</v>
      </c>
      <c r="AR505" t="s">
        <v>71</v>
      </c>
      <c r="AS505" t="b">
        <v>0</v>
      </c>
      <c r="AT505" t="s">
        <v>60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C505">
        <v>8905100</v>
      </c>
      <c r="BD505" t="s">
        <v>60</v>
      </c>
    </row>
    <row r="506" spans="1:56" x14ac:dyDescent="0.25">
      <c r="A506" t="s">
        <v>395</v>
      </c>
      <c r="B506" t="s">
        <v>399</v>
      </c>
      <c r="C506">
        <v>2109310</v>
      </c>
      <c r="D506" t="s">
        <v>89</v>
      </c>
      <c r="E506" t="s">
        <v>89</v>
      </c>
      <c r="G506" t="s">
        <v>513</v>
      </c>
      <c r="H506" t="str">
        <f>"09058"</f>
        <v>09058</v>
      </c>
      <c r="I506" t="s">
        <v>60</v>
      </c>
      <c r="J506" s="1">
        <v>21429</v>
      </c>
      <c r="K506" t="s">
        <v>61</v>
      </c>
      <c r="L506">
        <v>25</v>
      </c>
      <c r="M506" t="str">
        <f t="shared" si="35"/>
        <v>0</v>
      </c>
      <c r="N506" t="str">
        <f t="shared" si="34"/>
        <v>0</v>
      </c>
      <c r="O506">
        <v>25</v>
      </c>
      <c r="P506" t="s">
        <v>62</v>
      </c>
      <c r="Q506" t="s">
        <v>77</v>
      </c>
      <c r="R506" t="s">
        <v>77</v>
      </c>
      <c r="S506" t="s">
        <v>64</v>
      </c>
      <c r="T506" t="s">
        <v>65</v>
      </c>
      <c r="U506" t="s">
        <v>66</v>
      </c>
      <c r="V506" t="s">
        <v>66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67</v>
      </c>
      <c r="AD506" t="b">
        <v>0</v>
      </c>
      <c r="AE506" t="b">
        <v>0</v>
      </c>
      <c r="AF506" t="s">
        <v>68</v>
      </c>
      <c r="AG506" t="s">
        <v>60</v>
      </c>
      <c r="AH506" t="s">
        <v>60</v>
      </c>
      <c r="AI506" t="b">
        <v>1</v>
      </c>
      <c r="AJ506" t="s">
        <v>60</v>
      </c>
      <c r="AK506" t="s">
        <v>60</v>
      </c>
      <c r="AL506" t="s">
        <v>60</v>
      </c>
      <c r="AM506" t="s">
        <v>60</v>
      </c>
      <c r="AN506" t="s">
        <v>69</v>
      </c>
      <c r="AO506" t="s">
        <v>126</v>
      </c>
      <c r="AP506" t="b">
        <v>0</v>
      </c>
      <c r="AQ506" t="b">
        <v>0</v>
      </c>
      <c r="AR506" t="s">
        <v>71</v>
      </c>
      <c r="AS506" t="b">
        <v>0</v>
      </c>
      <c r="AT506" t="s">
        <v>60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333</v>
      </c>
      <c r="B507" t="s">
        <v>341</v>
      </c>
      <c r="C507">
        <v>8905190</v>
      </c>
      <c r="D507" t="s">
        <v>74</v>
      </c>
      <c r="E507" t="s">
        <v>74</v>
      </c>
      <c r="F507" t="s">
        <v>335</v>
      </c>
      <c r="G507" t="s">
        <v>510</v>
      </c>
      <c r="H507">
        <v>15009</v>
      </c>
      <c r="I507" t="s">
        <v>60</v>
      </c>
      <c r="J507" t="s">
        <v>336</v>
      </c>
      <c r="K507" t="s">
        <v>61</v>
      </c>
      <c r="L507">
        <v>30</v>
      </c>
      <c r="M507" t="str">
        <f t="shared" si="35"/>
        <v>0</v>
      </c>
      <c r="N507" t="str">
        <f t="shared" si="34"/>
        <v>0</v>
      </c>
      <c r="O507">
        <v>30</v>
      </c>
      <c r="P507" t="s">
        <v>62</v>
      </c>
      <c r="Q507" t="s">
        <v>77</v>
      </c>
      <c r="R507" t="s">
        <v>63</v>
      </c>
      <c r="S507" t="s">
        <v>64</v>
      </c>
      <c r="T507" t="s">
        <v>65</v>
      </c>
      <c r="U507" t="s">
        <v>66</v>
      </c>
      <c r="V507" t="s">
        <v>66</v>
      </c>
      <c r="X507" t="b">
        <v>1</v>
      </c>
      <c r="Y507" t="b">
        <v>1</v>
      </c>
      <c r="Z507" t="b">
        <v>1</v>
      </c>
      <c r="AA507">
        <v>300</v>
      </c>
      <c r="AB507">
        <v>235</v>
      </c>
      <c r="AC507" t="s">
        <v>67</v>
      </c>
      <c r="AD507" t="b">
        <v>0</v>
      </c>
      <c r="AE507" t="b">
        <v>0</v>
      </c>
      <c r="AF507" t="s">
        <v>68</v>
      </c>
      <c r="AG507" t="s">
        <v>60</v>
      </c>
      <c r="AH507" t="s">
        <v>60</v>
      </c>
      <c r="AI507" t="b">
        <v>1</v>
      </c>
      <c r="AJ507" t="s">
        <v>60</v>
      </c>
      <c r="AK507" t="s">
        <v>60</v>
      </c>
      <c r="AL507" t="s">
        <v>60</v>
      </c>
      <c r="AM507" t="s">
        <v>60</v>
      </c>
      <c r="AN507" t="s">
        <v>69</v>
      </c>
      <c r="AO507" t="s">
        <v>108</v>
      </c>
      <c r="AP507" t="b">
        <v>0</v>
      </c>
      <c r="AQ507" t="b">
        <v>0</v>
      </c>
      <c r="AR507" t="s">
        <v>71</v>
      </c>
      <c r="AS507" t="b">
        <v>0</v>
      </c>
      <c r="AT507" t="s">
        <v>60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C507">
        <v>8905100</v>
      </c>
      <c r="BD507" t="s">
        <v>60</v>
      </c>
    </row>
    <row r="508" spans="1:56" x14ac:dyDescent="0.25">
      <c r="A508" t="s">
        <v>333</v>
      </c>
      <c r="B508" t="s">
        <v>341</v>
      </c>
      <c r="C508">
        <v>8905190</v>
      </c>
      <c r="D508" t="s">
        <v>89</v>
      </c>
      <c r="E508" t="s">
        <v>89</v>
      </c>
      <c r="F508" t="s">
        <v>335</v>
      </c>
      <c r="G508" t="s">
        <v>563</v>
      </c>
      <c r="H508">
        <v>15009</v>
      </c>
      <c r="I508" t="s">
        <v>60</v>
      </c>
      <c r="J508" t="s">
        <v>336</v>
      </c>
      <c r="K508" t="s">
        <v>61</v>
      </c>
      <c r="L508">
        <v>30</v>
      </c>
      <c r="M508" t="str">
        <f t="shared" si="35"/>
        <v>0</v>
      </c>
      <c r="N508" t="str">
        <f t="shared" si="34"/>
        <v>0</v>
      </c>
      <c r="O508">
        <v>30</v>
      </c>
      <c r="P508" t="s">
        <v>62</v>
      </c>
      <c r="Q508" t="s">
        <v>77</v>
      </c>
      <c r="R508" t="s">
        <v>63</v>
      </c>
      <c r="S508" t="s">
        <v>64</v>
      </c>
      <c r="T508" t="s">
        <v>65</v>
      </c>
      <c r="U508" t="s">
        <v>66</v>
      </c>
      <c r="V508" t="s">
        <v>66</v>
      </c>
      <c r="X508" t="b">
        <v>1</v>
      </c>
      <c r="Y508" t="b">
        <v>1</v>
      </c>
      <c r="Z508" t="b">
        <v>1</v>
      </c>
      <c r="AA508">
        <v>300</v>
      </c>
      <c r="AB508">
        <v>230</v>
      </c>
      <c r="AC508" t="s">
        <v>67</v>
      </c>
      <c r="AD508" t="b">
        <v>0</v>
      </c>
      <c r="AE508" t="b">
        <v>0</v>
      </c>
      <c r="AF508" t="s">
        <v>68</v>
      </c>
      <c r="AG508" t="s">
        <v>60</v>
      </c>
      <c r="AH508" t="s">
        <v>60</v>
      </c>
      <c r="AI508" t="b">
        <v>1</v>
      </c>
      <c r="AJ508" t="s">
        <v>60</v>
      </c>
      <c r="AK508" t="s">
        <v>60</v>
      </c>
      <c r="AL508" t="s">
        <v>60</v>
      </c>
      <c r="AM508" t="s">
        <v>60</v>
      </c>
      <c r="AN508" t="s">
        <v>69</v>
      </c>
      <c r="AO508" t="s">
        <v>108</v>
      </c>
      <c r="AP508" t="b">
        <v>0</v>
      </c>
      <c r="AQ508" t="b">
        <v>0</v>
      </c>
      <c r="AR508" t="s">
        <v>71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C508">
        <v>8905100</v>
      </c>
      <c r="BD508" t="s">
        <v>60</v>
      </c>
    </row>
    <row r="509" spans="1:56" x14ac:dyDescent="0.25">
      <c r="A509" t="s">
        <v>333</v>
      </c>
      <c r="B509" t="s">
        <v>340</v>
      </c>
      <c r="C509">
        <v>8905180</v>
      </c>
      <c r="D509" t="s">
        <v>89</v>
      </c>
      <c r="E509" t="s">
        <v>89</v>
      </c>
      <c r="F509" t="s">
        <v>335</v>
      </c>
      <c r="G509" t="s">
        <v>486</v>
      </c>
      <c r="H509">
        <v>15009</v>
      </c>
      <c r="I509" t="s">
        <v>60</v>
      </c>
      <c r="J509" t="s">
        <v>336</v>
      </c>
      <c r="K509" t="s">
        <v>61</v>
      </c>
      <c r="L509">
        <v>30</v>
      </c>
      <c r="M509" t="str">
        <f t="shared" si="35"/>
        <v>0</v>
      </c>
      <c r="N509" t="str">
        <f t="shared" si="34"/>
        <v>0</v>
      </c>
      <c r="O509">
        <v>30</v>
      </c>
      <c r="P509" t="s">
        <v>62</v>
      </c>
      <c r="Q509" t="s">
        <v>77</v>
      </c>
      <c r="R509" t="s">
        <v>77</v>
      </c>
      <c r="S509" t="s">
        <v>64</v>
      </c>
      <c r="T509" t="s">
        <v>65</v>
      </c>
      <c r="U509" t="s">
        <v>66</v>
      </c>
      <c r="V509" t="s">
        <v>66</v>
      </c>
      <c r="X509" t="b">
        <v>1</v>
      </c>
      <c r="Y509" t="b">
        <v>1</v>
      </c>
      <c r="Z509" t="b">
        <v>1</v>
      </c>
      <c r="AA509">
        <v>300</v>
      </c>
      <c r="AB509">
        <v>230</v>
      </c>
      <c r="AC509" t="s">
        <v>67</v>
      </c>
      <c r="AD509" t="b">
        <v>0</v>
      </c>
      <c r="AE509" t="b">
        <v>0</v>
      </c>
      <c r="AF509" t="s">
        <v>68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69</v>
      </c>
      <c r="AO509" t="s">
        <v>108</v>
      </c>
      <c r="AP509" t="b">
        <v>0</v>
      </c>
      <c r="AQ509" t="b">
        <v>0</v>
      </c>
      <c r="AR509" t="s">
        <v>71</v>
      </c>
      <c r="AS509" t="b">
        <v>0</v>
      </c>
      <c r="AT509" t="s">
        <v>60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C509">
        <v>8905100</v>
      </c>
      <c r="BD509" t="s">
        <v>60</v>
      </c>
    </row>
    <row r="510" spans="1:56" x14ac:dyDescent="0.25">
      <c r="A510" t="s">
        <v>333</v>
      </c>
      <c r="B510" t="s">
        <v>339</v>
      </c>
      <c r="C510">
        <v>8905170</v>
      </c>
      <c r="D510" t="s">
        <v>89</v>
      </c>
      <c r="E510" t="s">
        <v>89</v>
      </c>
      <c r="F510" t="s">
        <v>335</v>
      </c>
      <c r="G510" t="s">
        <v>510</v>
      </c>
      <c r="H510">
        <v>15009</v>
      </c>
      <c r="I510" t="s">
        <v>60</v>
      </c>
      <c r="J510" t="s">
        <v>336</v>
      </c>
      <c r="K510" t="s">
        <v>61</v>
      </c>
      <c r="L510">
        <v>30</v>
      </c>
      <c r="M510" t="str">
        <f t="shared" si="35"/>
        <v>0</v>
      </c>
      <c r="N510" t="str">
        <f t="shared" si="34"/>
        <v>0</v>
      </c>
      <c r="O510">
        <v>30</v>
      </c>
      <c r="P510" t="s">
        <v>62</v>
      </c>
      <c r="Q510" t="s">
        <v>77</v>
      </c>
      <c r="R510" t="s">
        <v>77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300</v>
      </c>
      <c r="AB510">
        <v>230</v>
      </c>
      <c r="AC510" t="s">
        <v>67</v>
      </c>
      <c r="AD510" t="b">
        <v>0</v>
      </c>
      <c r="AE510" t="b">
        <v>0</v>
      </c>
      <c r="AF510" t="s">
        <v>68</v>
      </c>
      <c r="AG510" t="s">
        <v>60</v>
      </c>
      <c r="AH510" t="s">
        <v>60</v>
      </c>
      <c r="AI510" t="b">
        <v>1</v>
      </c>
      <c r="AJ510" t="s">
        <v>60</v>
      </c>
      <c r="AK510" t="s">
        <v>60</v>
      </c>
      <c r="AL510" t="s">
        <v>60</v>
      </c>
      <c r="AM510" t="s">
        <v>60</v>
      </c>
      <c r="AN510" t="s">
        <v>69</v>
      </c>
      <c r="AO510" t="s">
        <v>108</v>
      </c>
      <c r="AP510" t="b">
        <v>0</v>
      </c>
      <c r="AQ510" t="b">
        <v>0</v>
      </c>
      <c r="AR510" t="s">
        <v>71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C510">
        <v>8905100</v>
      </c>
      <c r="BD510" t="s">
        <v>60</v>
      </c>
    </row>
    <row r="511" spans="1:56" x14ac:dyDescent="0.25">
      <c r="A511" t="s">
        <v>333</v>
      </c>
      <c r="B511" t="s">
        <v>338</v>
      </c>
      <c r="C511">
        <v>8905160</v>
      </c>
      <c r="D511" t="s">
        <v>58</v>
      </c>
      <c r="E511" t="s">
        <v>58</v>
      </c>
      <c r="F511" t="s">
        <v>335</v>
      </c>
      <c r="G511" t="s">
        <v>564</v>
      </c>
      <c r="H511">
        <v>15009</v>
      </c>
      <c r="I511" t="s">
        <v>60</v>
      </c>
      <c r="J511" t="s">
        <v>336</v>
      </c>
      <c r="K511" t="s">
        <v>61</v>
      </c>
      <c r="L511">
        <v>30</v>
      </c>
      <c r="M511" t="str">
        <f t="shared" si="35"/>
        <v>0</v>
      </c>
      <c r="N511" t="str">
        <f t="shared" si="34"/>
        <v>0</v>
      </c>
      <c r="O511">
        <v>30</v>
      </c>
      <c r="P511" t="s">
        <v>62</v>
      </c>
      <c r="Q511" t="s">
        <v>77</v>
      </c>
      <c r="R511" t="s">
        <v>77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300</v>
      </c>
      <c r="AB511">
        <v>230</v>
      </c>
      <c r="AC511" t="s">
        <v>67</v>
      </c>
      <c r="AD511" t="b">
        <v>0</v>
      </c>
      <c r="AE511" t="b">
        <v>0</v>
      </c>
      <c r="AF511" t="s">
        <v>68</v>
      </c>
      <c r="AG511" t="s">
        <v>60</v>
      </c>
      <c r="AH511" t="s">
        <v>60</v>
      </c>
      <c r="AI511" t="b">
        <v>1</v>
      </c>
      <c r="AJ511" t="s">
        <v>60</v>
      </c>
      <c r="AK511" t="s">
        <v>60</v>
      </c>
      <c r="AL511" t="s">
        <v>60</v>
      </c>
      <c r="AM511" t="s">
        <v>60</v>
      </c>
      <c r="AN511" t="s">
        <v>69</v>
      </c>
      <c r="AO511" t="s">
        <v>108</v>
      </c>
      <c r="AP511" t="b">
        <v>0</v>
      </c>
      <c r="AQ511" t="b">
        <v>0</v>
      </c>
      <c r="AR511" t="s">
        <v>71</v>
      </c>
      <c r="AS511" t="b">
        <v>0</v>
      </c>
      <c r="AT511" t="s">
        <v>60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C511">
        <v>8905100</v>
      </c>
      <c r="BD511" t="s">
        <v>60</v>
      </c>
    </row>
    <row r="512" spans="1:56" x14ac:dyDescent="0.25">
      <c r="A512" t="s">
        <v>333</v>
      </c>
      <c r="B512" t="s">
        <v>339</v>
      </c>
      <c r="C512">
        <v>8905170</v>
      </c>
      <c r="D512" t="s">
        <v>58</v>
      </c>
      <c r="E512" t="s">
        <v>58</v>
      </c>
      <c r="F512" t="s">
        <v>335</v>
      </c>
      <c r="G512" t="s">
        <v>491</v>
      </c>
      <c r="H512">
        <v>15009</v>
      </c>
      <c r="I512" t="s">
        <v>60</v>
      </c>
      <c r="J512" t="s">
        <v>336</v>
      </c>
      <c r="K512" t="s">
        <v>61</v>
      </c>
      <c r="L512">
        <v>30</v>
      </c>
      <c r="M512" t="str">
        <f t="shared" si="35"/>
        <v>0</v>
      </c>
      <c r="N512" t="str">
        <f t="shared" si="34"/>
        <v>0</v>
      </c>
      <c r="O512">
        <v>30</v>
      </c>
      <c r="P512" t="s">
        <v>62</v>
      </c>
      <c r="Q512" t="s">
        <v>77</v>
      </c>
      <c r="R512" t="s">
        <v>77</v>
      </c>
      <c r="S512" t="s">
        <v>64</v>
      </c>
      <c r="T512" t="s">
        <v>65</v>
      </c>
      <c r="U512" t="s">
        <v>66</v>
      </c>
      <c r="V512" t="s">
        <v>66</v>
      </c>
      <c r="X512" t="b">
        <v>1</v>
      </c>
      <c r="Y512" t="b">
        <v>1</v>
      </c>
      <c r="Z512" t="b">
        <v>1</v>
      </c>
      <c r="AA512">
        <v>300</v>
      </c>
      <c r="AB512">
        <v>230</v>
      </c>
      <c r="AC512" t="s">
        <v>67</v>
      </c>
      <c r="AD512" t="b">
        <v>0</v>
      </c>
      <c r="AE512" t="b">
        <v>0</v>
      </c>
      <c r="AF512" t="s">
        <v>68</v>
      </c>
      <c r="AG512" t="s">
        <v>60</v>
      </c>
      <c r="AH512" t="s">
        <v>60</v>
      </c>
      <c r="AI512" t="b">
        <v>1</v>
      </c>
      <c r="AJ512" t="s">
        <v>60</v>
      </c>
      <c r="AK512" t="s">
        <v>60</v>
      </c>
      <c r="AL512" t="s">
        <v>60</v>
      </c>
      <c r="AM512" t="s">
        <v>60</v>
      </c>
      <c r="AN512" t="s">
        <v>69</v>
      </c>
      <c r="AO512" t="s">
        <v>108</v>
      </c>
      <c r="AP512" t="b">
        <v>0</v>
      </c>
      <c r="AQ512" t="b">
        <v>0</v>
      </c>
      <c r="AR512" t="s">
        <v>71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C512">
        <v>8905100</v>
      </c>
      <c r="BD512" t="s">
        <v>60</v>
      </c>
    </row>
    <row r="513" spans="1:56" x14ac:dyDescent="0.25">
      <c r="A513" t="s">
        <v>333</v>
      </c>
      <c r="B513" t="s">
        <v>340</v>
      </c>
      <c r="C513">
        <v>8905180</v>
      </c>
      <c r="D513" t="s">
        <v>58</v>
      </c>
      <c r="E513" t="s">
        <v>58</v>
      </c>
      <c r="F513" t="s">
        <v>335</v>
      </c>
      <c r="G513" t="s">
        <v>563</v>
      </c>
      <c r="H513">
        <v>15009</v>
      </c>
      <c r="I513" t="s">
        <v>60</v>
      </c>
      <c r="J513" t="s">
        <v>336</v>
      </c>
      <c r="K513" t="s">
        <v>61</v>
      </c>
      <c r="L513">
        <v>30</v>
      </c>
      <c r="M513" t="str">
        <f t="shared" si="35"/>
        <v>0</v>
      </c>
      <c r="N513" t="str">
        <f t="shared" si="34"/>
        <v>0</v>
      </c>
      <c r="O513">
        <v>30</v>
      </c>
      <c r="P513" t="s">
        <v>62</v>
      </c>
      <c r="Q513" t="s">
        <v>77</v>
      </c>
      <c r="R513" t="s">
        <v>77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300</v>
      </c>
      <c r="AB513">
        <v>230</v>
      </c>
      <c r="AC513" t="s">
        <v>67</v>
      </c>
      <c r="AD513" t="b">
        <v>0</v>
      </c>
      <c r="AE513" t="b">
        <v>0</v>
      </c>
      <c r="AF513" t="s">
        <v>68</v>
      </c>
      <c r="AG513" t="s">
        <v>60</v>
      </c>
      <c r="AH513" t="s">
        <v>60</v>
      </c>
      <c r="AI513" t="b">
        <v>1</v>
      </c>
      <c r="AJ513" t="s">
        <v>60</v>
      </c>
      <c r="AK513" t="s">
        <v>60</v>
      </c>
      <c r="AL513" t="s">
        <v>60</v>
      </c>
      <c r="AM513" t="s">
        <v>60</v>
      </c>
      <c r="AN513" t="s">
        <v>69</v>
      </c>
      <c r="AO513" t="s">
        <v>108</v>
      </c>
      <c r="AP513" t="b">
        <v>0</v>
      </c>
      <c r="AQ513" t="b">
        <v>0</v>
      </c>
      <c r="AR513" t="s">
        <v>71</v>
      </c>
      <c r="AS513" t="b">
        <v>0</v>
      </c>
      <c r="AT513" t="s">
        <v>60</v>
      </c>
      <c r="AU513" t="s">
        <v>60</v>
      </c>
      <c r="AX513" t="s">
        <v>60</v>
      </c>
      <c r="AY513" t="s">
        <v>60</v>
      </c>
      <c r="BA513" t="b">
        <v>0</v>
      </c>
      <c r="BB513" t="s">
        <v>60</v>
      </c>
      <c r="BC513">
        <v>8905100</v>
      </c>
      <c r="BD513" t="s">
        <v>60</v>
      </c>
    </row>
    <row r="514" spans="1:56" x14ac:dyDescent="0.25">
      <c r="A514" t="s">
        <v>333</v>
      </c>
      <c r="B514" t="s">
        <v>341</v>
      </c>
      <c r="C514">
        <v>8905190</v>
      </c>
      <c r="D514" t="s">
        <v>58</v>
      </c>
      <c r="E514" t="s">
        <v>58</v>
      </c>
      <c r="F514" t="s">
        <v>335</v>
      </c>
      <c r="G514" t="s">
        <v>492</v>
      </c>
      <c r="H514">
        <v>15009</v>
      </c>
      <c r="I514" t="s">
        <v>60</v>
      </c>
      <c r="J514" t="s">
        <v>336</v>
      </c>
      <c r="K514" t="s">
        <v>61</v>
      </c>
      <c r="L514">
        <v>30</v>
      </c>
      <c r="M514" t="str">
        <f t="shared" si="35"/>
        <v>0</v>
      </c>
      <c r="N514" t="str">
        <f t="shared" si="34"/>
        <v>0</v>
      </c>
      <c r="O514">
        <v>30</v>
      </c>
      <c r="P514" t="s">
        <v>62</v>
      </c>
      <c r="Q514" t="s">
        <v>77</v>
      </c>
      <c r="R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300</v>
      </c>
      <c r="AB514">
        <v>230</v>
      </c>
      <c r="AC514" t="s">
        <v>67</v>
      </c>
      <c r="AD514" t="b">
        <v>0</v>
      </c>
      <c r="AE514" t="b">
        <v>0</v>
      </c>
      <c r="AF514" t="s">
        <v>68</v>
      </c>
      <c r="AG514" t="s">
        <v>60</v>
      </c>
      <c r="AH514" t="s">
        <v>60</v>
      </c>
      <c r="AI514" t="b">
        <v>1</v>
      </c>
      <c r="AJ514" t="s">
        <v>60</v>
      </c>
      <c r="AK514" t="s">
        <v>60</v>
      </c>
      <c r="AL514" t="s">
        <v>60</v>
      </c>
      <c r="AM514" t="s">
        <v>60</v>
      </c>
      <c r="AN514" t="s">
        <v>69</v>
      </c>
      <c r="AO514" t="s">
        <v>108</v>
      </c>
      <c r="AP514" t="b">
        <v>0</v>
      </c>
      <c r="AQ514" t="b">
        <v>0</v>
      </c>
      <c r="AR514" t="s">
        <v>71</v>
      </c>
      <c r="AS514" t="b">
        <v>0</v>
      </c>
      <c r="AT514" t="s">
        <v>60</v>
      </c>
      <c r="AU514" t="s">
        <v>60</v>
      </c>
      <c r="AX514" t="s">
        <v>60</v>
      </c>
      <c r="AY514" t="s">
        <v>60</v>
      </c>
      <c r="BA514" t="b">
        <v>0</v>
      </c>
      <c r="BB514" t="s">
        <v>60</v>
      </c>
      <c r="BC514">
        <v>8905100</v>
      </c>
      <c r="BD514" t="s">
        <v>60</v>
      </c>
    </row>
    <row r="515" spans="1:56" x14ac:dyDescent="0.25">
      <c r="A515" t="s">
        <v>96</v>
      </c>
      <c r="B515" t="s">
        <v>99</v>
      </c>
      <c r="C515">
        <v>2100310</v>
      </c>
      <c r="D515" t="s">
        <v>58</v>
      </c>
      <c r="E515" t="s">
        <v>58</v>
      </c>
      <c r="F515" t="s">
        <v>100</v>
      </c>
      <c r="G515" t="s">
        <v>489</v>
      </c>
      <c r="H515">
        <v>12005</v>
      </c>
      <c r="I515" t="s">
        <v>60</v>
      </c>
      <c r="J515" s="2">
        <v>43074</v>
      </c>
      <c r="K515" t="s">
        <v>61</v>
      </c>
      <c r="L515">
        <v>25</v>
      </c>
      <c r="N515" t="str">
        <f t="shared" si="34"/>
        <v>0</v>
      </c>
      <c r="O515">
        <v>25</v>
      </c>
      <c r="P515" t="s">
        <v>62</v>
      </c>
      <c r="Q515" t="s">
        <v>77</v>
      </c>
      <c r="R515" t="s">
        <v>77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67</v>
      </c>
      <c r="AD515" t="b">
        <v>0</v>
      </c>
      <c r="AE515" t="b">
        <v>0</v>
      </c>
      <c r="AF515" t="s">
        <v>68</v>
      </c>
      <c r="AG515" t="s">
        <v>60</v>
      </c>
      <c r="AH515" t="s">
        <v>60</v>
      </c>
      <c r="AI515" t="b">
        <v>1</v>
      </c>
      <c r="AJ515" t="s">
        <v>60</v>
      </c>
      <c r="AK515" t="s">
        <v>60</v>
      </c>
      <c r="AL515" t="s">
        <v>60</v>
      </c>
      <c r="AM515" t="s">
        <v>60</v>
      </c>
      <c r="AN515" t="s">
        <v>69</v>
      </c>
      <c r="AO515" t="s">
        <v>70</v>
      </c>
      <c r="AP515" t="b">
        <v>0</v>
      </c>
      <c r="AQ515" t="b">
        <v>0</v>
      </c>
      <c r="AR515" t="s">
        <v>71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0</v>
      </c>
      <c r="BB515" t="s">
        <v>60</v>
      </c>
      <c r="BD515" t="s">
        <v>60</v>
      </c>
    </row>
    <row r="516" spans="1:56" x14ac:dyDescent="0.25">
      <c r="A516" t="s">
        <v>167</v>
      </c>
      <c r="B516" t="s">
        <v>183</v>
      </c>
      <c r="C516">
        <v>1001370</v>
      </c>
      <c r="D516" t="s">
        <v>87</v>
      </c>
      <c r="E516" t="s">
        <v>87</v>
      </c>
      <c r="G516" t="s">
        <v>495</v>
      </c>
      <c r="H516" t="str">
        <f>"03010"</f>
        <v>03010</v>
      </c>
      <c r="I516" t="s">
        <v>60</v>
      </c>
      <c r="J516" s="2">
        <v>42804</v>
      </c>
      <c r="K516" t="s">
        <v>61</v>
      </c>
      <c r="L516">
        <v>25</v>
      </c>
      <c r="M516" t="str">
        <f>"0"</f>
        <v>0</v>
      </c>
      <c r="N516" t="str">
        <f t="shared" si="34"/>
        <v>0</v>
      </c>
      <c r="O516">
        <v>25</v>
      </c>
      <c r="P516" t="s">
        <v>62</v>
      </c>
      <c r="Q516" t="s">
        <v>77</v>
      </c>
      <c r="R516" t="s">
        <v>77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>
        <v>235</v>
      </c>
      <c r="AC516" t="s">
        <v>67</v>
      </c>
      <c r="AD516" t="b">
        <v>0</v>
      </c>
      <c r="AE516" t="b">
        <v>0</v>
      </c>
      <c r="AF516" t="s">
        <v>68</v>
      </c>
      <c r="AG516" t="s">
        <v>60</v>
      </c>
      <c r="AH516" t="s">
        <v>60</v>
      </c>
      <c r="AI516" t="b">
        <v>1</v>
      </c>
      <c r="AJ516" t="s">
        <v>60</v>
      </c>
      <c r="AK516" t="s">
        <v>60</v>
      </c>
      <c r="AL516" t="s">
        <v>60</v>
      </c>
      <c r="AM516" t="s">
        <v>60</v>
      </c>
      <c r="AN516" t="s">
        <v>69</v>
      </c>
      <c r="AO516" t="s">
        <v>70</v>
      </c>
      <c r="AP516" t="b">
        <v>0</v>
      </c>
      <c r="AQ516" t="b">
        <v>0</v>
      </c>
      <c r="AR516" t="s">
        <v>71</v>
      </c>
      <c r="AS516" t="b">
        <v>0</v>
      </c>
      <c r="AT516" t="s">
        <v>60</v>
      </c>
      <c r="AU516" t="s">
        <v>60</v>
      </c>
      <c r="AX516" t="s">
        <v>60</v>
      </c>
      <c r="AY516" t="s">
        <v>60</v>
      </c>
      <c r="BA516" t="b">
        <v>0</v>
      </c>
      <c r="BB516" t="s">
        <v>60</v>
      </c>
      <c r="BD516" t="s">
        <v>60</v>
      </c>
    </row>
    <row r="517" spans="1:56" x14ac:dyDescent="0.25">
      <c r="A517" t="s">
        <v>353</v>
      </c>
      <c r="B517" t="s">
        <v>357</v>
      </c>
      <c r="C517">
        <v>2000310</v>
      </c>
      <c r="D517" t="s">
        <v>74</v>
      </c>
      <c r="E517" t="s">
        <v>74</v>
      </c>
      <c r="F517" t="s">
        <v>358</v>
      </c>
      <c r="G517" t="s">
        <v>489</v>
      </c>
      <c r="H517" t="str">
        <f>"05004"</f>
        <v>05004</v>
      </c>
      <c r="I517" t="s">
        <v>60</v>
      </c>
      <c r="J517" s="2">
        <v>42859</v>
      </c>
      <c r="K517" t="s">
        <v>61</v>
      </c>
      <c r="L517">
        <v>25</v>
      </c>
      <c r="M517" t="str">
        <f>"0"</f>
        <v>0</v>
      </c>
      <c r="N517" t="str">
        <f t="shared" si="34"/>
        <v>0</v>
      </c>
      <c r="O517">
        <v>25</v>
      </c>
      <c r="P517" t="s">
        <v>62</v>
      </c>
      <c r="Q517" t="s">
        <v>77</v>
      </c>
      <c r="R517" t="s">
        <v>77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>
        <v>235</v>
      </c>
      <c r="AC517" t="s">
        <v>67</v>
      </c>
      <c r="AD517" t="b">
        <v>0</v>
      </c>
      <c r="AE517" t="b">
        <v>0</v>
      </c>
      <c r="AF517" t="s">
        <v>68</v>
      </c>
      <c r="AG517" t="s">
        <v>60</v>
      </c>
      <c r="AH517" t="s">
        <v>60</v>
      </c>
      <c r="AI517" t="b">
        <v>1</v>
      </c>
      <c r="AJ517" t="s">
        <v>60</v>
      </c>
      <c r="AK517" t="s">
        <v>60</v>
      </c>
      <c r="AL517" t="s">
        <v>60</v>
      </c>
      <c r="AM517" t="s">
        <v>60</v>
      </c>
      <c r="AN517" t="s">
        <v>69</v>
      </c>
      <c r="AO517" t="s">
        <v>70</v>
      </c>
      <c r="AP517" t="b">
        <v>0</v>
      </c>
      <c r="AQ517" t="b">
        <v>0</v>
      </c>
      <c r="AR517" t="s">
        <v>71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0</v>
      </c>
      <c r="BB517" t="s">
        <v>60</v>
      </c>
      <c r="BD517" t="s">
        <v>60</v>
      </c>
    </row>
    <row r="518" spans="1:56" x14ac:dyDescent="0.25">
      <c r="A518" t="s">
        <v>353</v>
      </c>
      <c r="B518" t="s">
        <v>565</v>
      </c>
      <c r="C518">
        <v>2003340</v>
      </c>
      <c r="D518" t="s">
        <v>58</v>
      </c>
      <c r="E518" t="s">
        <v>58</v>
      </c>
      <c r="F518" t="s">
        <v>368</v>
      </c>
      <c r="G518" t="s">
        <v>548</v>
      </c>
      <c r="H518" t="str">
        <f>"03020"</f>
        <v>03020</v>
      </c>
      <c r="I518" t="s">
        <v>60</v>
      </c>
      <c r="J518" s="2">
        <v>42814</v>
      </c>
      <c r="K518" t="s">
        <v>61</v>
      </c>
      <c r="L518">
        <v>25</v>
      </c>
      <c r="N518" t="str">
        <f t="shared" si="34"/>
        <v>0</v>
      </c>
      <c r="O518">
        <v>25</v>
      </c>
      <c r="P518" t="s">
        <v>62</v>
      </c>
      <c r="Q518" t="s">
        <v>77</v>
      </c>
      <c r="R518" t="s">
        <v>77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67</v>
      </c>
      <c r="AD518" t="b">
        <v>0</v>
      </c>
      <c r="AE518" t="b">
        <v>0</v>
      </c>
      <c r="AF518" t="s">
        <v>68</v>
      </c>
      <c r="AG518" t="s">
        <v>60</v>
      </c>
      <c r="AH518" t="s">
        <v>60</v>
      </c>
      <c r="AI518" t="b">
        <v>1</v>
      </c>
      <c r="AJ518" t="s">
        <v>60</v>
      </c>
      <c r="AK518" t="s">
        <v>60</v>
      </c>
      <c r="AL518" t="s">
        <v>60</v>
      </c>
      <c r="AM518" t="s">
        <v>60</v>
      </c>
      <c r="AN518" t="s">
        <v>69</v>
      </c>
      <c r="AO518" t="s">
        <v>70</v>
      </c>
      <c r="AP518" t="b">
        <v>0</v>
      </c>
      <c r="AQ518" t="b">
        <v>0</v>
      </c>
      <c r="AR518" t="s">
        <v>71</v>
      </c>
      <c r="AS518" t="b">
        <v>0</v>
      </c>
      <c r="AT518" t="s">
        <v>60</v>
      </c>
      <c r="AU518" t="s">
        <v>60</v>
      </c>
      <c r="AX518" t="s">
        <v>60</v>
      </c>
      <c r="AY518" t="s">
        <v>60</v>
      </c>
      <c r="BA518" t="b">
        <v>0</v>
      </c>
      <c r="BB518" t="s">
        <v>60</v>
      </c>
      <c r="BD518" t="s">
        <v>60</v>
      </c>
    </row>
    <row r="519" spans="1:56" x14ac:dyDescent="0.25">
      <c r="A519" t="s">
        <v>353</v>
      </c>
      <c r="B519" t="s">
        <v>371</v>
      </c>
      <c r="C519">
        <v>2001340</v>
      </c>
      <c r="D519" t="s">
        <v>89</v>
      </c>
      <c r="E519" t="s">
        <v>89</v>
      </c>
      <c r="F519" t="s">
        <v>373</v>
      </c>
      <c r="G519" t="s">
        <v>495</v>
      </c>
      <c r="H519" t="str">
        <f>"03016"</f>
        <v>03016</v>
      </c>
      <c r="I519" t="s">
        <v>60</v>
      </c>
      <c r="J519" s="2">
        <v>42810</v>
      </c>
      <c r="K519" t="s">
        <v>61</v>
      </c>
      <c r="L519">
        <v>26</v>
      </c>
      <c r="M519" t="str">
        <f>"0"</f>
        <v>0</v>
      </c>
      <c r="N519" t="str">
        <f t="shared" si="34"/>
        <v>0</v>
      </c>
      <c r="O519">
        <v>26</v>
      </c>
      <c r="P519" t="s">
        <v>62</v>
      </c>
      <c r="Q519" t="s">
        <v>77</v>
      </c>
      <c r="R519" t="s">
        <v>77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67</v>
      </c>
      <c r="AD519" t="b">
        <v>0</v>
      </c>
      <c r="AE519" t="b">
        <v>0</v>
      </c>
      <c r="AF519" t="s">
        <v>68</v>
      </c>
      <c r="AG519" t="s">
        <v>60</v>
      </c>
      <c r="AH519" t="s">
        <v>60</v>
      </c>
      <c r="AI519" t="b">
        <v>1</v>
      </c>
      <c r="AJ519" t="s">
        <v>60</v>
      </c>
      <c r="AK519" t="s">
        <v>60</v>
      </c>
      <c r="AL519" t="s">
        <v>60</v>
      </c>
      <c r="AM519" t="s">
        <v>60</v>
      </c>
      <c r="AN519" t="s">
        <v>69</v>
      </c>
      <c r="AO519" t="s">
        <v>70</v>
      </c>
      <c r="AP519" t="b">
        <v>0</v>
      </c>
      <c r="AQ519" t="b">
        <v>0</v>
      </c>
      <c r="AR519" t="s">
        <v>71</v>
      </c>
      <c r="AS519" t="b">
        <v>0</v>
      </c>
      <c r="AT519" t="s">
        <v>72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353</v>
      </c>
      <c r="B520" t="s">
        <v>367</v>
      </c>
      <c r="C520">
        <v>2003340</v>
      </c>
      <c r="D520" t="s">
        <v>87</v>
      </c>
      <c r="E520" t="s">
        <v>87</v>
      </c>
      <c r="F520" t="s">
        <v>368</v>
      </c>
      <c r="G520" t="s">
        <v>515</v>
      </c>
      <c r="H520" t="str">
        <f>"03020"</f>
        <v>03020</v>
      </c>
      <c r="I520" t="s">
        <v>60</v>
      </c>
      <c r="J520" s="2">
        <v>42814</v>
      </c>
      <c r="K520" t="s">
        <v>61</v>
      </c>
      <c r="L520">
        <v>25</v>
      </c>
      <c r="N520" t="str">
        <f t="shared" si="34"/>
        <v>0</v>
      </c>
      <c r="O520">
        <v>25</v>
      </c>
      <c r="P520" t="s">
        <v>62</v>
      </c>
      <c r="Q520" t="s">
        <v>77</v>
      </c>
      <c r="R520" t="s">
        <v>77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1</v>
      </c>
      <c r="Z520" t="b">
        <v>1</v>
      </c>
      <c r="AA520">
        <v>103</v>
      </c>
      <c r="AB520">
        <v>235</v>
      </c>
      <c r="AC520" t="s">
        <v>67</v>
      </c>
      <c r="AD520" t="b">
        <v>0</v>
      </c>
      <c r="AE520" t="b">
        <v>0</v>
      </c>
      <c r="AF520" t="s">
        <v>68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69</v>
      </c>
      <c r="AO520" t="s">
        <v>70</v>
      </c>
      <c r="AP520" t="b">
        <v>0</v>
      </c>
      <c r="AQ520" t="b">
        <v>0</v>
      </c>
      <c r="AR520" t="s">
        <v>71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353</v>
      </c>
      <c r="B521" t="s">
        <v>371</v>
      </c>
      <c r="C521">
        <v>2001340</v>
      </c>
      <c r="D521" t="s">
        <v>58</v>
      </c>
      <c r="E521" t="s">
        <v>58</v>
      </c>
      <c r="F521" t="s">
        <v>373</v>
      </c>
      <c r="G521" t="s">
        <v>515</v>
      </c>
      <c r="H521" t="str">
        <f>"03016"</f>
        <v>03016</v>
      </c>
      <c r="I521" t="s">
        <v>60</v>
      </c>
      <c r="J521" s="2">
        <v>42810</v>
      </c>
      <c r="K521" t="s">
        <v>61</v>
      </c>
      <c r="L521">
        <v>25</v>
      </c>
      <c r="M521" t="str">
        <f>"0"</f>
        <v>0</v>
      </c>
      <c r="N521" t="str">
        <f t="shared" si="34"/>
        <v>0</v>
      </c>
      <c r="O521">
        <v>25</v>
      </c>
      <c r="P521" t="s">
        <v>62</v>
      </c>
      <c r="Q521" t="s">
        <v>77</v>
      </c>
      <c r="R521" t="s">
        <v>77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67</v>
      </c>
      <c r="AD521" t="b">
        <v>0</v>
      </c>
      <c r="AE521" t="b">
        <v>0</v>
      </c>
      <c r="AF521" t="s">
        <v>68</v>
      </c>
      <c r="AG521" t="s">
        <v>60</v>
      </c>
      <c r="AH521" t="s">
        <v>60</v>
      </c>
      <c r="AI521" t="b">
        <v>1</v>
      </c>
      <c r="AJ521" t="s">
        <v>60</v>
      </c>
      <c r="AK521" t="s">
        <v>60</v>
      </c>
      <c r="AL521" t="s">
        <v>60</v>
      </c>
      <c r="AM521" t="s">
        <v>60</v>
      </c>
      <c r="AN521" t="s">
        <v>69</v>
      </c>
      <c r="AO521" t="s">
        <v>70</v>
      </c>
      <c r="AP521" t="b">
        <v>0</v>
      </c>
      <c r="AQ521" t="b">
        <v>0</v>
      </c>
      <c r="AR521" t="s">
        <v>71</v>
      </c>
      <c r="AS521" t="b">
        <v>0</v>
      </c>
      <c r="AT521" t="s">
        <v>72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D521" t="s">
        <v>60</v>
      </c>
    </row>
    <row r="522" spans="1:56" x14ac:dyDescent="0.25">
      <c r="A522" t="s">
        <v>353</v>
      </c>
      <c r="B522" t="s">
        <v>357</v>
      </c>
      <c r="C522">
        <v>2000310</v>
      </c>
      <c r="D522" t="s">
        <v>58</v>
      </c>
      <c r="E522" t="s">
        <v>58</v>
      </c>
      <c r="F522" t="s">
        <v>358</v>
      </c>
      <c r="G522" t="s">
        <v>496</v>
      </c>
      <c r="H522" t="str">
        <f>"05004"</f>
        <v>05004</v>
      </c>
      <c r="I522" t="s">
        <v>60</v>
      </c>
      <c r="J522" s="2">
        <v>42859</v>
      </c>
      <c r="K522" t="s">
        <v>61</v>
      </c>
      <c r="L522">
        <v>25</v>
      </c>
      <c r="M522" t="str">
        <f>"0"</f>
        <v>0</v>
      </c>
      <c r="N522" t="str">
        <f t="shared" si="34"/>
        <v>0</v>
      </c>
      <c r="O522">
        <v>25</v>
      </c>
      <c r="P522" t="s">
        <v>62</v>
      </c>
      <c r="Q522" t="s">
        <v>77</v>
      </c>
      <c r="R522" t="s">
        <v>77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67</v>
      </c>
      <c r="AD522" t="b">
        <v>0</v>
      </c>
      <c r="AE522" t="b">
        <v>0</v>
      </c>
      <c r="AF522" t="s">
        <v>68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69</v>
      </c>
      <c r="AO522" t="s">
        <v>70</v>
      </c>
      <c r="AP522" t="b">
        <v>0</v>
      </c>
      <c r="AQ522" t="b">
        <v>0</v>
      </c>
      <c r="AR522" t="s">
        <v>71</v>
      </c>
      <c r="AS522" t="b">
        <v>0</v>
      </c>
      <c r="AT522" t="s">
        <v>60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D522" t="s">
        <v>60</v>
      </c>
    </row>
    <row r="523" spans="1:56" x14ac:dyDescent="0.25">
      <c r="A523" t="s">
        <v>353</v>
      </c>
      <c r="B523" t="s">
        <v>357</v>
      </c>
      <c r="C523">
        <v>2000310</v>
      </c>
      <c r="D523" t="s">
        <v>131</v>
      </c>
      <c r="E523" t="s">
        <v>131</v>
      </c>
      <c r="F523" t="s">
        <v>358</v>
      </c>
      <c r="G523" t="s">
        <v>566</v>
      </c>
      <c r="H523" t="str">
        <f>"05004"</f>
        <v>05004</v>
      </c>
      <c r="I523" t="s">
        <v>60</v>
      </c>
      <c r="J523" s="2">
        <v>42859</v>
      </c>
      <c r="K523" t="s">
        <v>61</v>
      </c>
      <c r="L523">
        <v>25</v>
      </c>
      <c r="M523" t="str">
        <f>"0"</f>
        <v>0</v>
      </c>
      <c r="N523" t="str">
        <f t="shared" si="34"/>
        <v>0</v>
      </c>
      <c r="O523">
        <v>25</v>
      </c>
      <c r="P523" t="s">
        <v>62</v>
      </c>
      <c r="Q523" t="s">
        <v>77</v>
      </c>
      <c r="R523" t="s">
        <v>77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67</v>
      </c>
      <c r="AD523" t="b">
        <v>0</v>
      </c>
      <c r="AE523" t="b">
        <v>0</v>
      </c>
      <c r="AF523" t="s">
        <v>68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69</v>
      </c>
      <c r="AO523" t="s">
        <v>70</v>
      </c>
      <c r="AP523" t="b">
        <v>0</v>
      </c>
      <c r="AQ523" t="b">
        <v>0</v>
      </c>
      <c r="AR523" t="s">
        <v>71</v>
      </c>
      <c r="AS523" t="b">
        <v>0</v>
      </c>
      <c r="AT523" t="s">
        <v>60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353</v>
      </c>
      <c r="B524" t="s">
        <v>365</v>
      </c>
      <c r="C524">
        <v>2000320</v>
      </c>
      <c r="D524" t="s">
        <v>58</v>
      </c>
      <c r="E524" t="s">
        <v>58</v>
      </c>
      <c r="F524" t="s">
        <v>359</v>
      </c>
      <c r="G524" t="s">
        <v>489</v>
      </c>
      <c r="H524" t="str">
        <f>"05005"</f>
        <v>05005</v>
      </c>
      <c r="I524" t="s">
        <v>60</v>
      </c>
      <c r="J524" s="2">
        <v>42860</v>
      </c>
      <c r="K524" t="s">
        <v>61</v>
      </c>
      <c r="L524">
        <v>25</v>
      </c>
      <c r="M524" t="str">
        <f>"0"</f>
        <v>0</v>
      </c>
      <c r="N524" t="str">
        <f t="shared" si="34"/>
        <v>0</v>
      </c>
      <c r="O524">
        <v>25</v>
      </c>
      <c r="P524" t="s">
        <v>62</v>
      </c>
      <c r="Q524" t="s">
        <v>63</v>
      </c>
      <c r="R524" t="s">
        <v>63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67</v>
      </c>
      <c r="AD524" t="b">
        <v>0</v>
      </c>
      <c r="AE524" t="b">
        <v>0</v>
      </c>
      <c r="AF524" t="s">
        <v>68</v>
      </c>
      <c r="AG524" t="s">
        <v>60</v>
      </c>
      <c r="AH524" t="s">
        <v>60</v>
      </c>
      <c r="AI524" t="b">
        <v>1</v>
      </c>
      <c r="AJ524" t="s">
        <v>156</v>
      </c>
      <c r="AK524" t="s">
        <v>60</v>
      </c>
      <c r="AL524" t="s">
        <v>60</v>
      </c>
      <c r="AM524" t="s">
        <v>60</v>
      </c>
      <c r="AN524" t="s">
        <v>69</v>
      </c>
      <c r="AO524" t="s">
        <v>70</v>
      </c>
      <c r="AP524" t="b">
        <v>0</v>
      </c>
      <c r="AQ524" t="b">
        <v>0</v>
      </c>
      <c r="AR524" t="s">
        <v>71</v>
      </c>
      <c r="AS524" t="b">
        <v>0</v>
      </c>
      <c r="AT524" t="s">
        <v>60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121</v>
      </c>
      <c r="B525" t="s">
        <v>446</v>
      </c>
      <c r="C525">
        <v>2102335</v>
      </c>
      <c r="D525" t="s">
        <v>81</v>
      </c>
      <c r="E525" t="s">
        <v>81</v>
      </c>
      <c r="F525" t="s">
        <v>445</v>
      </c>
      <c r="G525" t="s">
        <v>567</v>
      </c>
      <c r="H525" t="str">
        <f>"09059"</f>
        <v>09059</v>
      </c>
      <c r="I525" t="s">
        <v>60</v>
      </c>
      <c r="J525" s="1">
        <v>21794</v>
      </c>
      <c r="K525" t="s">
        <v>61</v>
      </c>
      <c r="L525">
        <v>25</v>
      </c>
      <c r="N525" t="str">
        <f t="shared" si="34"/>
        <v>0</v>
      </c>
      <c r="O525">
        <v>25</v>
      </c>
      <c r="P525" t="s">
        <v>83</v>
      </c>
      <c r="Q525" t="s">
        <v>77</v>
      </c>
      <c r="R525" t="s">
        <v>77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103</v>
      </c>
      <c r="AB525">
        <v>235</v>
      </c>
      <c r="AC525" t="s">
        <v>67</v>
      </c>
      <c r="AD525" t="b">
        <v>0</v>
      </c>
      <c r="AE525" t="b">
        <v>0</v>
      </c>
      <c r="AF525" t="s">
        <v>68</v>
      </c>
      <c r="AG525" t="s">
        <v>60</v>
      </c>
      <c r="AH525" t="s">
        <v>60</v>
      </c>
      <c r="AI525" t="b">
        <v>1</v>
      </c>
      <c r="AJ525" t="s">
        <v>79</v>
      </c>
      <c r="AK525" t="s">
        <v>60</v>
      </c>
      <c r="AL525" t="s">
        <v>60</v>
      </c>
      <c r="AM525" t="s">
        <v>60</v>
      </c>
      <c r="AN525" t="s">
        <v>69</v>
      </c>
      <c r="AO525" t="s">
        <v>70</v>
      </c>
      <c r="AP525" t="b">
        <v>0</v>
      </c>
      <c r="AQ525" t="b">
        <v>0</v>
      </c>
      <c r="AR525" t="s">
        <v>71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1</v>
      </c>
      <c r="BB525" t="s">
        <v>60</v>
      </c>
      <c r="BD525" t="s">
        <v>60</v>
      </c>
    </row>
    <row r="526" spans="1:56" x14ac:dyDescent="0.25">
      <c r="A526" t="s">
        <v>205</v>
      </c>
      <c r="B526" t="s">
        <v>568</v>
      </c>
      <c r="C526" t="str">
        <f>"0109330"</f>
        <v>0109330</v>
      </c>
      <c r="D526" t="s">
        <v>58</v>
      </c>
      <c r="E526" t="s">
        <v>58</v>
      </c>
      <c r="F526" t="s">
        <v>218</v>
      </c>
      <c r="G526" t="s">
        <v>489</v>
      </c>
      <c r="H526" t="str">
        <f>"07001"</f>
        <v>07001</v>
      </c>
      <c r="I526" t="s">
        <v>60</v>
      </c>
      <c r="J526" s="2">
        <v>42917</v>
      </c>
      <c r="K526" t="s">
        <v>61</v>
      </c>
      <c r="L526">
        <v>25</v>
      </c>
      <c r="M526" t="str">
        <f>"0"</f>
        <v>0</v>
      </c>
      <c r="N526" t="str">
        <f t="shared" si="34"/>
        <v>0</v>
      </c>
      <c r="O526">
        <v>25</v>
      </c>
      <c r="P526" t="s">
        <v>62</v>
      </c>
      <c r="Q526" t="s">
        <v>63</v>
      </c>
      <c r="R526" t="s">
        <v>63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67</v>
      </c>
      <c r="AD526" t="b">
        <v>0</v>
      </c>
      <c r="AE526" t="b">
        <v>0</v>
      </c>
      <c r="AF526" t="s">
        <v>68</v>
      </c>
      <c r="AG526" t="s">
        <v>60</v>
      </c>
      <c r="AH526" t="s">
        <v>60</v>
      </c>
      <c r="AI526" t="b">
        <v>0</v>
      </c>
      <c r="AJ526" t="s">
        <v>156</v>
      </c>
      <c r="AK526" t="s">
        <v>60</v>
      </c>
      <c r="AL526" t="s">
        <v>60</v>
      </c>
      <c r="AM526" t="s">
        <v>60</v>
      </c>
      <c r="AN526" t="s">
        <v>69</v>
      </c>
      <c r="AO526" t="s">
        <v>70</v>
      </c>
      <c r="AP526" t="b">
        <v>0</v>
      </c>
      <c r="AQ526" t="b">
        <v>0</v>
      </c>
      <c r="AR526" t="s">
        <v>71</v>
      </c>
      <c r="AS526" t="b">
        <v>0</v>
      </c>
      <c r="AT526" t="s">
        <v>60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124</v>
      </c>
      <c r="B527" t="s">
        <v>161</v>
      </c>
      <c r="C527">
        <v>2107300</v>
      </c>
      <c r="D527" t="s">
        <v>81</v>
      </c>
      <c r="E527" t="s">
        <v>81</v>
      </c>
      <c r="G527" t="s">
        <v>569</v>
      </c>
      <c r="H527">
        <v>12001</v>
      </c>
      <c r="I527" t="s">
        <v>60</v>
      </c>
      <c r="J527" s="2">
        <v>43070</v>
      </c>
      <c r="K527" t="s">
        <v>61</v>
      </c>
      <c r="L527">
        <v>25</v>
      </c>
      <c r="N527" t="str">
        <f t="shared" si="34"/>
        <v>0</v>
      </c>
      <c r="O527">
        <v>25</v>
      </c>
      <c r="P527" t="s">
        <v>83</v>
      </c>
      <c r="Q527" t="s">
        <v>77</v>
      </c>
      <c r="R527" t="s">
        <v>77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>
        <v>235</v>
      </c>
      <c r="AC527" t="s">
        <v>67</v>
      </c>
      <c r="AD527" t="b">
        <v>0</v>
      </c>
      <c r="AE527" t="b">
        <v>0</v>
      </c>
      <c r="AF527" t="s">
        <v>68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69</v>
      </c>
      <c r="AO527" t="s">
        <v>108</v>
      </c>
      <c r="AP527" t="b">
        <v>0</v>
      </c>
      <c r="AQ527" t="b">
        <v>0</v>
      </c>
      <c r="AR527" t="s">
        <v>71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269</v>
      </c>
      <c r="B528" t="s">
        <v>272</v>
      </c>
      <c r="C528" t="str">
        <f>"0708340"</f>
        <v>0708340</v>
      </c>
      <c r="D528" t="s">
        <v>58</v>
      </c>
      <c r="E528" t="s">
        <v>58</v>
      </c>
      <c r="F528" t="s">
        <v>273</v>
      </c>
      <c r="G528" t="s">
        <v>495</v>
      </c>
      <c r="H528" t="str">
        <f>"06009"</f>
        <v>06009</v>
      </c>
      <c r="I528" t="s">
        <v>60</v>
      </c>
      <c r="J528" s="2">
        <v>42895</v>
      </c>
      <c r="K528" t="s">
        <v>61</v>
      </c>
      <c r="L528">
        <v>35</v>
      </c>
      <c r="M528" t="str">
        <f t="shared" ref="M528:M559" si="36">"0"</f>
        <v>0</v>
      </c>
      <c r="N528" t="str">
        <f t="shared" si="34"/>
        <v>0</v>
      </c>
      <c r="O528">
        <v>35</v>
      </c>
      <c r="P528" t="s">
        <v>62</v>
      </c>
      <c r="Q528" t="s">
        <v>77</v>
      </c>
      <c r="R528" t="s">
        <v>77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67</v>
      </c>
      <c r="AD528" t="b">
        <v>0</v>
      </c>
      <c r="AE528" t="b">
        <v>0</v>
      </c>
      <c r="AF528" t="s">
        <v>68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69</v>
      </c>
      <c r="AO528" t="s">
        <v>70</v>
      </c>
      <c r="AP528" t="b">
        <v>0</v>
      </c>
      <c r="AQ528" t="b">
        <v>0</v>
      </c>
      <c r="AR528" t="s">
        <v>71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269</v>
      </c>
      <c r="B529" t="s">
        <v>280</v>
      </c>
      <c r="C529" t="str">
        <f>"0708360"</f>
        <v>0708360</v>
      </c>
      <c r="D529" t="s">
        <v>81</v>
      </c>
      <c r="E529" t="s">
        <v>81</v>
      </c>
      <c r="F529" t="s">
        <v>271</v>
      </c>
      <c r="G529" t="s">
        <v>513</v>
      </c>
      <c r="H529" t="str">
        <f>"06006"</f>
        <v>06006</v>
      </c>
      <c r="I529" t="s">
        <v>60</v>
      </c>
      <c r="J529" s="2">
        <v>42897</v>
      </c>
      <c r="K529" t="s">
        <v>61</v>
      </c>
      <c r="L529">
        <v>35</v>
      </c>
      <c r="M529" t="str">
        <f t="shared" si="36"/>
        <v>0</v>
      </c>
      <c r="N529" t="str">
        <f t="shared" si="34"/>
        <v>0</v>
      </c>
      <c r="O529">
        <v>35</v>
      </c>
      <c r="P529" t="s">
        <v>62</v>
      </c>
      <c r="Q529" t="s">
        <v>63</v>
      </c>
      <c r="R529" t="s">
        <v>63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>
        <v>235</v>
      </c>
      <c r="AC529" t="s">
        <v>67</v>
      </c>
      <c r="AD529" t="b">
        <v>0</v>
      </c>
      <c r="AE529" t="b">
        <v>0</v>
      </c>
      <c r="AF529" t="s">
        <v>68</v>
      </c>
      <c r="AG529" t="s">
        <v>60</v>
      </c>
      <c r="AH529" t="s">
        <v>60</v>
      </c>
      <c r="AI529" t="b">
        <v>1</v>
      </c>
      <c r="AJ529" t="s">
        <v>156</v>
      </c>
      <c r="AK529" t="s">
        <v>60</v>
      </c>
      <c r="AL529" t="s">
        <v>60</v>
      </c>
      <c r="AM529" t="s">
        <v>60</v>
      </c>
      <c r="AN529" t="s">
        <v>69</v>
      </c>
      <c r="AO529" t="s">
        <v>70</v>
      </c>
      <c r="AP529" t="b">
        <v>0</v>
      </c>
      <c r="AQ529" t="b">
        <v>0</v>
      </c>
      <c r="AR529" t="s">
        <v>71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379</v>
      </c>
      <c r="B530" t="s">
        <v>570</v>
      </c>
      <c r="C530">
        <v>8500390</v>
      </c>
      <c r="D530" t="s">
        <v>58</v>
      </c>
      <c r="E530" t="s">
        <v>58</v>
      </c>
      <c r="F530" t="s">
        <v>456</v>
      </c>
      <c r="G530" t="s">
        <v>571</v>
      </c>
      <c r="H530" t="str">
        <f t="shared" ref="H530:H537" si="37">"06012"</f>
        <v>06012</v>
      </c>
      <c r="I530" t="s">
        <v>60</v>
      </c>
      <c r="J530" s="2">
        <v>42898</v>
      </c>
      <c r="K530" t="s">
        <v>61</v>
      </c>
      <c r="L530">
        <v>34</v>
      </c>
      <c r="M530" t="str">
        <f t="shared" si="36"/>
        <v>0</v>
      </c>
      <c r="N530" t="str">
        <f t="shared" si="34"/>
        <v>0</v>
      </c>
      <c r="O530">
        <v>34</v>
      </c>
      <c r="P530" t="s">
        <v>86</v>
      </c>
      <c r="Q530" t="s">
        <v>77</v>
      </c>
      <c r="R530" t="s">
        <v>77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1</v>
      </c>
      <c r="Z530" t="b">
        <v>1</v>
      </c>
      <c r="AA530">
        <v>300</v>
      </c>
      <c r="AB530">
        <v>230</v>
      </c>
      <c r="AC530" t="s">
        <v>67</v>
      </c>
      <c r="AD530" t="b">
        <v>0</v>
      </c>
      <c r="AE530" t="b">
        <v>0</v>
      </c>
      <c r="AF530" t="s">
        <v>68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69</v>
      </c>
      <c r="AO530" t="s">
        <v>108</v>
      </c>
      <c r="AP530" t="b">
        <v>0</v>
      </c>
      <c r="AQ530" t="b">
        <v>0</v>
      </c>
      <c r="AR530" t="s">
        <v>71</v>
      </c>
      <c r="AS530" t="b">
        <v>0</v>
      </c>
      <c r="AT530" t="s">
        <v>60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C530">
        <v>8500390</v>
      </c>
      <c r="BD530" t="s">
        <v>60</v>
      </c>
    </row>
    <row r="531" spans="1:56" x14ac:dyDescent="0.25">
      <c r="A531" t="s">
        <v>379</v>
      </c>
      <c r="B531" t="s">
        <v>572</v>
      </c>
      <c r="C531">
        <v>8500355</v>
      </c>
      <c r="D531" t="s">
        <v>131</v>
      </c>
      <c r="E531" t="s">
        <v>131</v>
      </c>
      <c r="F531" t="s">
        <v>456</v>
      </c>
      <c r="G531" t="s">
        <v>489</v>
      </c>
      <c r="H531" t="str">
        <f t="shared" si="37"/>
        <v>06012</v>
      </c>
      <c r="I531" t="s">
        <v>60</v>
      </c>
      <c r="J531" s="2">
        <v>42898</v>
      </c>
      <c r="K531" t="s">
        <v>61</v>
      </c>
      <c r="L531">
        <v>34</v>
      </c>
      <c r="M531" t="str">
        <f t="shared" si="36"/>
        <v>0</v>
      </c>
      <c r="N531" t="str">
        <f t="shared" si="34"/>
        <v>0</v>
      </c>
      <c r="O531">
        <v>34</v>
      </c>
      <c r="P531" t="s">
        <v>83</v>
      </c>
      <c r="Q531" t="s">
        <v>77</v>
      </c>
      <c r="R531" t="s">
        <v>77</v>
      </c>
      <c r="S531" t="s">
        <v>64</v>
      </c>
      <c r="T531" t="s">
        <v>65</v>
      </c>
      <c r="U531" t="s">
        <v>66</v>
      </c>
      <c r="V531" t="s">
        <v>66</v>
      </c>
      <c r="X531" t="b">
        <v>1</v>
      </c>
      <c r="Y531" t="b">
        <v>1</v>
      </c>
      <c r="Z531" t="b">
        <v>1</v>
      </c>
      <c r="AA531">
        <v>300</v>
      </c>
      <c r="AB531">
        <v>230</v>
      </c>
      <c r="AC531" t="s">
        <v>67</v>
      </c>
      <c r="AD531" t="b">
        <v>0</v>
      </c>
      <c r="AE531" t="b">
        <v>0</v>
      </c>
      <c r="AF531" t="s">
        <v>68</v>
      </c>
      <c r="AG531" t="s">
        <v>60</v>
      </c>
      <c r="AH531" t="s">
        <v>60</v>
      </c>
      <c r="AI531" t="b">
        <v>1</v>
      </c>
      <c r="AJ531" t="s">
        <v>60</v>
      </c>
      <c r="AK531" t="s">
        <v>60</v>
      </c>
      <c r="AL531" t="s">
        <v>60</v>
      </c>
      <c r="AM531" t="s">
        <v>60</v>
      </c>
      <c r="AN531" t="s">
        <v>69</v>
      </c>
      <c r="AO531" t="s">
        <v>108</v>
      </c>
      <c r="AP531" t="b">
        <v>0</v>
      </c>
      <c r="AQ531" t="b">
        <v>0</v>
      </c>
      <c r="AR531" t="s">
        <v>71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C531">
        <v>8500355</v>
      </c>
      <c r="BD531" t="s">
        <v>60</v>
      </c>
    </row>
    <row r="532" spans="1:56" x14ac:dyDescent="0.25">
      <c r="A532" t="s">
        <v>379</v>
      </c>
      <c r="B532" t="s">
        <v>572</v>
      </c>
      <c r="C532">
        <v>8500355</v>
      </c>
      <c r="D532" t="s">
        <v>91</v>
      </c>
      <c r="E532" t="s">
        <v>91</v>
      </c>
      <c r="F532" t="s">
        <v>456</v>
      </c>
      <c r="G532" t="s">
        <v>495</v>
      </c>
      <c r="H532" t="str">
        <f t="shared" si="37"/>
        <v>06012</v>
      </c>
      <c r="I532" t="s">
        <v>60</v>
      </c>
      <c r="J532" s="2">
        <v>42898</v>
      </c>
      <c r="K532" t="s">
        <v>61</v>
      </c>
      <c r="L532">
        <v>34</v>
      </c>
      <c r="M532" t="str">
        <f t="shared" si="36"/>
        <v>0</v>
      </c>
      <c r="N532" t="str">
        <f t="shared" si="34"/>
        <v>0</v>
      </c>
      <c r="O532">
        <v>34</v>
      </c>
      <c r="P532" t="s">
        <v>83</v>
      </c>
      <c r="Q532" t="s">
        <v>77</v>
      </c>
      <c r="R532" t="s">
        <v>77</v>
      </c>
      <c r="S532" t="s">
        <v>64</v>
      </c>
      <c r="T532" t="s">
        <v>65</v>
      </c>
      <c r="U532" t="s">
        <v>66</v>
      </c>
      <c r="V532" t="s">
        <v>66</v>
      </c>
      <c r="X532" t="b">
        <v>1</v>
      </c>
      <c r="Y532" t="b">
        <v>1</v>
      </c>
      <c r="Z532" t="b">
        <v>1</v>
      </c>
      <c r="AA532">
        <v>300</v>
      </c>
      <c r="AB532">
        <v>230</v>
      </c>
      <c r="AC532" t="s">
        <v>67</v>
      </c>
      <c r="AD532" t="b">
        <v>0</v>
      </c>
      <c r="AE532" t="b">
        <v>0</v>
      </c>
      <c r="AF532" t="s">
        <v>68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69</v>
      </c>
      <c r="AO532" t="s">
        <v>108</v>
      </c>
      <c r="AP532" t="b">
        <v>0</v>
      </c>
      <c r="AQ532" t="b">
        <v>0</v>
      </c>
      <c r="AR532" t="s">
        <v>71</v>
      </c>
      <c r="AS532" t="b">
        <v>0</v>
      </c>
      <c r="AT532" t="s">
        <v>60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C532">
        <v>8500355</v>
      </c>
      <c r="BD532" t="s">
        <v>60</v>
      </c>
    </row>
    <row r="533" spans="1:56" x14ac:dyDescent="0.25">
      <c r="A533" t="s">
        <v>379</v>
      </c>
      <c r="B533" t="s">
        <v>570</v>
      </c>
      <c r="C533">
        <v>8500390</v>
      </c>
      <c r="D533" t="s">
        <v>91</v>
      </c>
      <c r="E533" t="s">
        <v>91</v>
      </c>
      <c r="F533" t="s">
        <v>456</v>
      </c>
      <c r="G533" t="s">
        <v>573</v>
      </c>
      <c r="H533" t="str">
        <f t="shared" si="37"/>
        <v>06012</v>
      </c>
      <c r="I533" t="s">
        <v>60</v>
      </c>
      <c r="J533" s="2">
        <v>42898</v>
      </c>
      <c r="K533" t="s">
        <v>61</v>
      </c>
      <c r="L533">
        <v>35</v>
      </c>
      <c r="M533" t="str">
        <f t="shared" si="36"/>
        <v>0</v>
      </c>
      <c r="N533" t="str">
        <f t="shared" si="34"/>
        <v>0</v>
      </c>
      <c r="O533">
        <v>35</v>
      </c>
      <c r="P533" t="s">
        <v>86</v>
      </c>
      <c r="Q533" t="s">
        <v>77</v>
      </c>
      <c r="R533" t="s">
        <v>77</v>
      </c>
      <c r="S533" t="s">
        <v>64</v>
      </c>
      <c r="T533" t="s">
        <v>65</v>
      </c>
      <c r="U533" t="s">
        <v>66</v>
      </c>
      <c r="V533" t="s">
        <v>66</v>
      </c>
      <c r="X533" t="b">
        <v>1</v>
      </c>
      <c r="Y533" t="b">
        <v>1</v>
      </c>
      <c r="Z533" t="b">
        <v>1</v>
      </c>
      <c r="AA533">
        <v>300</v>
      </c>
      <c r="AB533">
        <v>230</v>
      </c>
      <c r="AC533" t="s">
        <v>67</v>
      </c>
      <c r="AD533" t="b">
        <v>0</v>
      </c>
      <c r="AE533" t="b">
        <v>0</v>
      </c>
      <c r="AF533" t="s">
        <v>68</v>
      </c>
      <c r="AG533" t="s">
        <v>60</v>
      </c>
      <c r="AH533" t="s">
        <v>60</v>
      </c>
      <c r="AI533" t="b">
        <v>1</v>
      </c>
      <c r="AJ533" t="s">
        <v>60</v>
      </c>
      <c r="AK533" t="s">
        <v>60</v>
      </c>
      <c r="AL533" t="s">
        <v>60</v>
      </c>
      <c r="AM533" t="s">
        <v>60</v>
      </c>
      <c r="AN533" t="s">
        <v>69</v>
      </c>
      <c r="AO533" t="s">
        <v>108</v>
      </c>
      <c r="AP533" t="b">
        <v>0</v>
      </c>
      <c r="AQ533" t="b">
        <v>0</v>
      </c>
      <c r="AR533" t="s">
        <v>71</v>
      </c>
      <c r="AS533" t="b">
        <v>0</v>
      </c>
      <c r="AT533" t="s">
        <v>60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C533">
        <v>8500390</v>
      </c>
      <c r="BD533" t="s">
        <v>60</v>
      </c>
    </row>
    <row r="534" spans="1:56" x14ac:dyDescent="0.25">
      <c r="A534" t="s">
        <v>379</v>
      </c>
      <c r="B534" t="s">
        <v>570</v>
      </c>
      <c r="C534">
        <v>8500390</v>
      </c>
      <c r="D534" t="s">
        <v>131</v>
      </c>
      <c r="E534" t="s">
        <v>131</v>
      </c>
      <c r="F534" t="s">
        <v>456</v>
      </c>
      <c r="G534" t="s">
        <v>574</v>
      </c>
      <c r="H534" t="str">
        <f t="shared" si="37"/>
        <v>06012</v>
      </c>
      <c r="I534" t="s">
        <v>60</v>
      </c>
      <c r="J534" s="2">
        <v>42898</v>
      </c>
      <c r="K534" t="s">
        <v>61</v>
      </c>
      <c r="L534">
        <v>34</v>
      </c>
      <c r="M534" t="str">
        <f t="shared" si="36"/>
        <v>0</v>
      </c>
      <c r="N534" t="str">
        <f t="shared" si="34"/>
        <v>0</v>
      </c>
      <c r="O534">
        <v>34</v>
      </c>
      <c r="P534" t="s">
        <v>86</v>
      </c>
      <c r="Q534" t="s">
        <v>77</v>
      </c>
      <c r="R534" t="s">
        <v>77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1</v>
      </c>
      <c r="Z534" t="b">
        <v>1</v>
      </c>
      <c r="AA534">
        <v>300</v>
      </c>
      <c r="AB534">
        <v>230</v>
      </c>
      <c r="AC534" t="s">
        <v>67</v>
      </c>
      <c r="AD534" t="b">
        <v>0</v>
      </c>
      <c r="AE534" t="b">
        <v>0</v>
      </c>
      <c r="AF534" t="s">
        <v>68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69</v>
      </c>
      <c r="AO534" t="s">
        <v>108</v>
      </c>
      <c r="AP534" t="b">
        <v>0</v>
      </c>
      <c r="AQ534" t="b">
        <v>0</v>
      </c>
      <c r="AR534" t="s">
        <v>71</v>
      </c>
      <c r="AS534" t="b">
        <v>0</v>
      </c>
      <c r="AT534" t="s">
        <v>60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C534">
        <v>8500390</v>
      </c>
      <c r="BD534" t="s">
        <v>60</v>
      </c>
    </row>
    <row r="535" spans="1:56" x14ac:dyDescent="0.25">
      <c r="A535" t="s">
        <v>379</v>
      </c>
      <c r="B535" t="s">
        <v>570</v>
      </c>
      <c r="C535">
        <v>8500390</v>
      </c>
      <c r="D535" t="s">
        <v>87</v>
      </c>
      <c r="E535" t="s">
        <v>87</v>
      </c>
      <c r="F535" t="s">
        <v>456</v>
      </c>
      <c r="G535" t="s">
        <v>575</v>
      </c>
      <c r="H535" t="str">
        <f t="shared" si="37"/>
        <v>06012</v>
      </c>
      <c r="I535" t="s">
        <v>60</v>
      </c>
      <c r="J535" s="2">
        <v>42898</v>
      </c>
      <c r="K535" t="s">
        <v>61</v>
      </c>
      <c r="L535">
        <v>34</v>
      </c>
      <c r="M535" t="str">
        <f t="shared" si="36"/>
        <v>0</v>
      </c>
      <c r="N535" t="str">
        <f t="shared" si="34"/>
        <v>0</v>
      </c>
      <c r="O535">
        <v>34</v>
      </c>
      <c r="P535" t="s">
        <v>86</v>
      </c>
      <c r="Q535" t="s">
        <v>77</v>
      </c>
      <c r="R535" t="s">
        <v>77</v>
      </c>
      <c r="S535" t="s">
        <v>64</v>
      </c>
      <c r="T535" t="s">
        <v>65</v>
      </c>
      <c r="U535" t="s">
        <v>66</v>
      </c>
      <c r="V535" t="s">
        <v>66</v>
      </c>
      <c r="X535" t="b">
        <v>1</v>
      </c>
      <c r="Y535" t="b">
        <v>1</v>
      </c>
      <c r="Z535" t="b">
        <v>1</v>
      </c>
      <c r="AA535">
        <v>300</v>
      </c>
      <c r="AB535">
        <v>235</v>
      </c>
      <c r="AC535" t="s">
        <v>67</v>
      </c>
      <c r="AD535" t="b">
        <v>0</v>
      </c>
      <c r="AE535" t="b">
        <v>0</v>
      </c>
      <c r="AF535" t="s">
        <v>68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69</v>
      </c>
      <c r="AO535" t="s">
        <v>108</v>
      </c>
      <c r="AP535" t="b">
        <v>0</v>
      </c>
      <c r="AQ535" t="b">
        <v>0</v>
      </c>
      <c r="AR535" t="s">
        <v>71</v>
      </c>
      <c r="AS535" t="b">
        <v>0</v>
      </c>
      <c r="AT535" t="s">
        <v>60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C535">
        <v>8500390</v>
      </c>
      <c r="BD535" t="s">
        <v>60</v>
      </c>
    </row>
    <row r="536" spans="1:56" x14ac:dyDescent="0.25">
      <c r="A536" t="s">
        <v>379</v>
      </c>
      <c r="B536" t="s">
        <v>572</v>
      </c>
      <c r="C536">
        <v>8500355</v>
      </c>
      <c r="D536" t="s">
        <v>87</v>
      </c>
      <c r="E536" t="s">
        <v>87</v>
      </c>
      <c r="F536" t="s">
        <v>456</v>
      </c>
      <c r="G536" t="s">
        <v>497</v>
      </c>
      <c r="H536" t="str">
        <f t="shared" si="37"/>
        <v>06012</v>
      </c>
      <c r="I536" t="s">
        <v>60</v>
      </c>
      <c r="J536" s="2">
        <v>42898</v>
      </c>
      <c r="K536" t="s">
        <v>61</v>
      </c>
      <c r="L536">
        <v>34</v>
      </c>
      <c r="M536" t="str">
        <f t="shared" si="36"/>
        <v>0</v>
      </c>
      <c r="N536" t="str">
        <f t="shared" si="34"/>
        <v>0</v>
      </c>
      <c r="O536">
        <v>34</v>
      </c>
      <c r="P536" t="s">
        <v>83</v>
      </c>
      <c r="Q536" t="s">
        <v>77</v>
      </c>
      <c r="R536" t="s">
        <v>77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1</v>
      </c>
      <c r="Z536" t="b">
        <v>1</v>
      </c>
      <c r="AA536">
        <v>300</v>
      </c>
      <c r="AB536">
        <v>235</v>
      </c>
      <c r="AC536" t="s">
        <v>67</v>
      </c>
      <c r="AD536" t="b">
        <v>0</v>
      </c>
      <c r="AE536" t="b">
        <v>0</v>
      </c>
      <c r="AF536" t="s">
        <v>68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69</v>
      </c>
      <c r="AO536" t="s">
        <v>108</v>
      </c>
      <c r="AP536" t="b">
        <v>0</v>
      </c>
      <c r="AQ536" t="b">
        <v>0</v>
      </c>
      <c r="AR536" t="s">
        <v>71</v>
      </c>
      <c r="AS536" t="b">
        <v>0</v>
      </c>
      <c r="AT536" t="s">
        <v>60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C536">
        <v>8500355</v>
      </c>
      <c r="BD536" t="s">
        <v>60</v>
      </c>
    </row>
    <row r="537" spans="1:56" x14ac:dyDescent="0.25">
      <c r="A537" t="s">
        <v>379</v>
      </c>
      <c r="B537" t="s">
        <v>572</v>
      </c>
      <c r="C537">
        <v>8500355</v>
      </c>
      <c r="D537" t="s">
        <v>58</v>
      </c>
      <c r="E537" t="s">
        <v>58</v>
      </c>
      <c r="F537" t="s">
        <v>456</v>
      </c>
      <c r="G537" t="s">
        <v>486</v>
      </c>
      <c r="H537" t="str">
        <f t="shared" si="37"/>
        <v>06012</v>
      </c>
      <c r="I537" t="s">
        <v>60</v>
      </c>
      <c r="J537" s="2">
        <v>42898</v>
      </c>
      <c r="K537" t="s">
        <v>61</v>
      </c>
      <c r="L537">
        <v>34</v>
      </c>
      <c r="M537" t="str">
        <f t="shared" si="36"/>
        <v>0</v>
      </c>
      <c r="N537" t="str">
        <f t="shared" si="34"/>
        <v>0</v>
      </c>
      <c r="O537">
        <v>34</v>
      </c>
      <c r="P537" t="s">
        <v>83</v>
      </c>
      <c r="Q537" t="s">
        <v>77</v>
      </c>
      <c r="R537" t="s">
        <v>77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1</v>
      </c>
      <c r="Z537" t="b">
        <v>1</v>
      </c>
      <c r="AA537">
        <v>300</v>
      </c>
      <c r="AB537">
        <v>230</v>
      </c>
      <c r="AC537" t="s">
        <v>67</v>
      </c>
      <c r="AD537" t="b">
        <v>0</v>
      </c>
      <c r="AE537" t="b">
        <v>0</v>
      </c>
      <c r="AF537" t="s">
        <v>68</v>
      </c>
      <c r="AG537" t="s">
        <v>60</v>
      </c>
      <c r="AH537" t="s">
        <v>60</v>
      </c>
      <c r="AI537" t="b">
        <v>1</v>
      </c>
      <c r="AJ537" t="s">
        <v>60</v>
      </c>
      <c r="AK537" t="s">
        <v>60</v>
      </c>
      <c r="AL537" t="s">
        <v>60</v>
      </c>
      <c r="AM537" t="s">
        <v>60</v>
      </c>
      <c r="AN537" t="s">
        <v>69</v>
      </c>
      <c r="AO537" t="s">
        <v>108</v>
      </c>
      <c r="AP537" t="b">
        <v>0</v>
      </c>
      <c r="AQ537" t="b">
        <v>0</v>
      </c>
      <c r="AR537" t="s">
        <v>71</v>
      </c>
      <c r="AS537" t="b">
        <v>0</v>
      </c>
      <c r="AT537" t="s">
        <v>60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C537">
        <v>8500355</v>
      </c>
      <c r="BD537" t="s">
        <v>60</v>
      </c>
    </row>
    <row r="538" spans="1:56" x14ac:dyDescent="0.25">
      <c r="A538" t="s">
        <v>111</v>
      </c>
      <c r="B538" t="s">
        <v>576</v>
      </c>
      <c r="C538" t="s">
        <v>577</v>
      </c>
      <c r="D538" t="s">
        <v>87</v>
      </c>
      <c r="E538" t="s">
        <v>87</v>
      </c>
      <c r="F538" t="s">
        <v>137</v>
      </c>
      <c r="G538" t="s">
        <v>578</v>
      </c>
      <c r="H538" t="str">
        <f>"08010"</f>
        <v>08010</v>
      </c>
      <c r="I538" t="s">
        <v>60</v>
      </c>
      <c r="J538" s="2">
        <v>42957</v>
      </c>
      <c r="K538" t="s">
        <v>61</v>
      </c>
      <c r="L538">
        <v>5</v>
      </c>
      <c r="M538" t="str">
        <f t="shared" si="36"/>
        <v>0</v>
      </c>
      <c r="N538" t="str">
        <f t="shared" si="34"/>
        <v>0</v>
      </c>
      <c r="O538">
        <v>5</v>
      </c>
      <c r="P538" t="s">
        <v>86</v>
      </c>
      <c r="Q538" t="s">
        <v>63</v>
      </c>
      <c r="R538" t="s">
        <v>63</v>
      </c>
      <c r="S538" t="s">
        <v>64</v>
      </c>
      <c r="T538" t="s">
        <v>65</v>
      </c>
      <c r="U538" t="s">
        <v>66</v>
      </c>
      <c r="V538" t="s">
        <v>66</v>
      </c>
      <c r="X538" t="b">
        <v>0</v>
      </c>
      <c r="Y538" t="b">
        <v>1</v>
      </c>
      <c r="Z538" t="b">
        <v>1</v>
      </c>
      <c r="AA538">
        <v>103</v>
      </c>
      <c r="AB538">
        <v>235</v>
      </c>
      <c r="AC538" t="s">
        <v>67</v>
      </c>
      <c r="AD538" t="b">
        <v>0</v>
      </c>
      <c r="AE538" t="b">
        <v>0</v>
      </c>
      <c r="AF538" t="s">
        <v>68</v>
      </c>
      <c r="AG538" t="s">
        <v>60</v>
      </c>
      <c r="AH538" t="s">
        <v>60</v>
      </c>
      <c r="AI538" t="b">
        <v>1</v>
      </c>
      <c r="AJ538" t="s">
        <v>60</v>
      </c>
      <c r="AK538" t="s">
        <v>60</v>
      </c>
      <c r="AL538" t="s">
        <v>60</v>
      </c>
      <c r="AM538" t="s">
        <v>60</v>
      </c>
      <c r="AN538" t="s">
        <v>69</v>
      </c>
      <c r="AO538" t="s">
        <v>108</v>
      </c>
      <c r="AP538" t="b">
        <v>0</v>
      </c>
      <c r="AQ538" t="b">
        <v>0</v>
      </c>
      <c r="AR538" t="s">
        <v>71</v>
      </c>
      <c r="AS538" t="b">
        <v>0</v>
      </c>
      <c r="AT538" t="s">
        <v>60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D538" t="s">
        <v>60</v>
      </c>
    </row>
    <row r="539" spans="1:56" x14ac:dyDescent="0.25">
      <c r="A539" t="s">
        <v>333</v>
      </c>
      <c r="B539" t="s">
        <v>352</v>
      </c>
      <c r="C539">
        <v>8207310</v>
      </c>
      <c r="D539" t="s">
        <v>89</v>
      </c>
      <c r="E539" t="s">
        <v>89</v>
      </c>
      <c r="G539" t="s">
        <v>493</v>
      </c>
      <c r="H539" t="str">
        <f>"06055"</f>
        <v>06055</v>
      </c>
      <c r="I539" t="s">
        <v>60</v>
      </c>
      <c r="J539" s="1">
        <v>20241</v>
      </c>
      <c r="K539" t="s">
        <v>61</v>
      </c>
      <c r="L539">
        <v>28</v>
      </c>
      <c r="M539" t="str">
        <f t="shared" si="36"/>
        <v>0</v>
      </c>
      <c r="N539" t="str">
        <f t="shared" si="34"/>
        <v>0</v>
      </c>
      <c r="O539">
        <v>28</v>
      </c>
      <c r="P539" t="s">
        <v>62</v>
      </c>
      <c r="Q539" t="s">
        <v>77</v>
      </c>
      <c r="R539" t="s">
        <v>77</v>
      </c>
      <c r="S539" t="s">
        <v>64</v>
      </c>
      <c r="T539" t="s">
        <v>65</v>
      </c>
      <c r="U539" t="s">
        <v>66</v>
      </c>
      <c r="V539" t="s">
        <v>66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67</v>
      </c>
      <c r="AD539" t="b">
        <v>0</v>
      </c>
      <c r="AE539" t="b">
        <v>0</v>
      </c>
      <c r="AF539" t="s">
        <v>68</v>
      </c>
      <c r="AG539" t="s">
        <v>60</v>
      </c>
      <c r="AH539" t="s">
        <v>60</v>
      </c>
      <c r="AI539" t="b">
        <v>1</v>
      </c>
      <c r="AJ539" t="s">
        <v>60</v>
      </c>
      <c r="AK539" t="s">
        <v>60</v>
      </c>
      <c r="AL539" t="s">
        <v>60</v>
      </c>
      <c r="AM539" t="s">
        <v>60</v>
      </c>
      <c r="AN539" t="s">
        <v>69</v>
      </c>
      <c r="AO539" t="s">
        <v>108</v>
      </c>
      <c r="AP539" t="b">
        <v>0</v>
      </c>
      <c r="AQ539" t="b">
        <v>0</v>
      </c>
      <c r="AR539" t="s">
        <v>71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C539">
        <v>8200300</v>
      </c>
      <c r="BD539" t="s">
        <v>60</v>
      </c>
    </row>
    <row r="540" spans="1:56" x14ac:dyDescent="0.25">
      <c r="A540" t="s">
        <v>333</v>
      </c>
      <c r="B540" t="s">
        <v>352</v>
      </c>
      <c r="C540">
        <v>8207310</v>
      </c>
      <c r="D540" t="s">
        <v>87</v>
      </c>
      <c r="E540" t="s">
        <v>87</v>
      </c>
      <c r="F540" t="s">
        <v>343</v>
      </c>
      <c r="G540" t="s">
        <v>579</v>
      </c>
      <c r="H540" t="str">
        <f>"06052"</f>
        <v>06052</v>
      </c>
      <c r="I540" t="s">
        <v>60</v>
      </c>
      <c r="J540" s="1">
        <v>19146</v>
      </c>
      <c r="K540" t="s">
        <v>61</v>
      </c>
      <c r="L540">
        <v>28</v>
      </c>
      <c r="M540" t="str">
        <f t="shared" si="36"/>
        <v>0</v>
      </c>
      <c r="N540" t="str">
        <f t="shared" si="34"/>
        <v>0</v>
      </c>
      <c r="O540">
        <v>28</v>
      </c>
      <c r="P540" t="s">
        <v>62</v>
      </c>
      <c r="Q540" t="s">
        <v>77</v>
      </c>
      <c r="R540" t="s">
        <v>77</v>
      </c>
      <c r="S540" t="s">
        <v>64</v>
      </c>
      <c r="T540" t="s">
        <v>65</v>
      </c>
      <c r="U540" t="s">
        <v>66</v>
      </c>
      <c r="V540" t="s">
        <v>66</v>
      </c>
      <c r="X540" t="b">
        <v>1</v>
      </c>
      <c r="Y540" t="b">
        <v>1</v>
      </c>
      <c r="Z540" t="b">
        <v>1</v>
      </c>
      <c r="AA540">
        <v>103</v>
      </c>
      <c r="AB540">
        <v>235</v>
      </c>
      <c r="AC540" t="s">
        <v>67</v>
      </c>
      <c r="AD540" t="b">
        <v>0</v>
      </c>
      <c r="AE540" t="b">
        <v>0</v>
      </c>
      <c r="AF540" t="s">
        <v>68</v>
      </c>
      <c r="AG540" t="s">
        <v>60</v>
      </c>
      <c r="AH540" t="s">
        <v>60</v>
      </c>
      <c r="AI540" t="b">
        <v>1</v>
      </c>
      <c r="AJ540" t="s">
        <v>60</v>
      </c>
      <c r="AK540" t="s">
        <v>60</v>
      </c>
      <c r="AL540" t="s">
        <v>60</v>
      </c>
      <c r="AM540" t="s">
        <v>60</v>
      </c>
      <c r="AN540" t="s">
        <v>69</v>
      </c>
      <c r="AO540" t="s">
        <v>108</v>
      </c>
      <c r="AP540" t="b">
        <v>0</v>
      </c>
      <c r="AQ540" t="b">
        <v>0</v>
      </c>
      <c r="AR540" t="s">
        <v>71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C540">
        <v>8200300</v>
      </c>
      <c r="BD540" t="s">
        <v>60</v>
      </c>
    </row>
    <row r="541" spans="1:56" x14ac:dyDescent="0.25">
      <c r="A541" t="s">
        <v>333</v>
      </c>
      <c r="B541" t="s">
        <v>352</v>
      </c>
      <c r="C541">
        <v>8207310</v>
      </c>
      <c r="D541" t="s">
        <v>131</v>
      </c>
      <c r="E541" t="s">
        <v>131</v>
      </c>
      <c r="F541" t="s">
        <v>343</v>
      </c>
      <c r="G541" t="s">
        <v>580</v>
      </c>
      <c r="H541" t="str">
        <f>"06052"</f>
        <v>06052</v>
      </c>
      <c r="I541" t="s">
        <v>60</v>
      </c>
      <c r="J541" s="1">
        <v>19146</v>
      </c>
      <c r="K541" t="s">
        <v>61</v>
      </c>
      <c r="L541">
        <v>28</v>
      </c>
      <c r="M541" t="str">
        <f t="shared" si="36"/>
        <v>0</v>
      </c>
      <c r="N541" t="str">
        <f t="shared" si="34"/>
        <v>0</v>
      </c>
      <c r="O541">
        <v>28</v>
      </c>
      <c r="P541" t="s">
        <v>62</v>
      </c>
      <c r="Q541" t="s">
        <v>77</v>
      </c>
      <c r="R541" t="s">
        <v>77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67</v>
      </c>
      <c r="AD541" t="b">
        <v>0</v>
      </c>
      <c r="AE541" t="b">
        <v>0</v>
      </c>
      <c r="AF541" t="s">
        <v>68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69</v>
      </c>
      <c r="AO541" t="s">
        <v>108</v>
      </c>
      <c r="AP541" t="b">
        <v>0</v>
      </c>
      <c r="AQ541" t="b">
        <v>0</v>
      </c>
      <c r="AR541" t="s">
        <v>71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C541">
        <v>8200300</v>
      </c>
      <c r="BD541" t="s">
        <v>60</v>
      </c>
    </row>
    <row r="542" spans="1:56" x14ac:dyDescent="0.25">
      <c r="A542" t="s">
        <v>379</v>
      </c>
      <c r="B542" t="s">
        <v>581</v>
      </c>
      <c r="C542">
        <v>8300310</v>
      </c>
      <c r="D542" t="s">
        <v>74</v>
      </c>
      <c r="E542" t="s">
        <v>74</v>
      </c>
      <c r="G542" t="s">
        <v>582</v>
      </c>
      <c r="H542" t="str">
        <f>"06055"</f>
        <v>06055</v>
      </c>
      <c r="I542" t="s">
        <v>60</v>
      </c>
      <c r="J542" s="1">
        <v>20241</v>
      </c>
      <c r="K542" t="s">
        <v>61</v>
      </c>
      <c r="L542">
        <v>25</v>
      </c>
      <c r="M542" t="str">
        <f t="shared" si="36"/>
        <v>0</v>
      </c>
      <c r="N542" t="str">
        <f t="shared" si="34"/>
        <v>0</v>
      </c>
      <c r="O542">
        <v>25</v>
      </c>
      <c r="P542" t="s">
        <v>86</v>
      </c>
      <c r="Q542" t="s">
        <v>77</v>
      </c>
      <c r="R542" t="s">
        <v>77</v>
      </c>
      <c r="S542" t="s">
        <v>64</v>
      </c>
      <c r="T542" t="s">
        <v>65</v>
      </c>
      <c r="U542" t="s">
        <v>66</v>
      </c>
      <c r="V542" t="s">
        <v>66</v>
      </c>
      <c r="W542" t="s">
        <v>392</v>
      </c>
      <c r="X542" t="b">
        <v>1</v>
      </c>
      <c r="Y542" t="b">
        <v>1</v>
      </c>
      <c r="Z542" t="b">
        <v>1</v>
      </c>
      <c r="AA542">
        <v>300</v>
      </c>
      <c r="AB542">
        <v>235</v>
      </c>
      <c r="AC542" t="s">
        <v>67</v>
      </c>
      <c r="AD542" t="b">
        <v>0</v>
      </c>
      <c r="AE542" t="b">
        <v>0</v>
      </c>
      <c r="AF542" t="s">
        <v>68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116</v>
      </c>
      <c r="AO542" t="s">
        <v>108</v>
      </c>
      <c r="AP542" t="b">
        <v>0</v>
      </c>
      <c r="AQ542" t="b">
        <v>0</v>
      </c>
      <c r="AR542" t="s">
        <v>71</v>
      </c>
      <c r="AS542" t="b">
        <v>0</v>
      </c>
      <c r="AT542" t="s">
        <v>60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C542">
        <v>8300310</v>
      </c>
      <c r="BD542" t="s">
        <v>60</v>
      </c>
    </row>
    <row r="543" spans="1:56" x14ac:dyDescent="0.25">
      <c r="A543" t="s">
        <v>379</v>
      </c>
      <c r="B543" t="s">
        <v>581</v>
      </c>
      <c r="C543">
        <v>8300310</v>
      </c>
      <c r="D543" t="s">
        <v>131</v>
      </c>
      <c r="E543" t="s">
        <v>131</v>
      </c>
      <c r="G543" t="s">
        <v>583</v>
      </c>
      <c r="H543" t="str">
        <f>"06055"</f>
        <v>06055</v>
      </c>
      <c r="I543" t="s">
        <v>60</v>
      </c>
      <c r="J543" s="1">
        <v>20241</v>
      </c>
      <c r="K543" t="s">
        <v>61</v>
      </c>
      <c r="L543">
        <v>25</v>
      </c>
      <c r="M543" t="str">
        <f t="shared" si="36"/>
        <v>0</v>
      </c>
      <c r="N543" t="str">
        <f t="shared" si="34"/>
        <v>0</v>
      </c>
      <c r="O543">
        <v>25</v>
      </c>
      <c r="P543" t="s">
        <v>86</v>
      </c>
      <c r="Q543" t="s">
        <v>77</v>
      </c>
      <c r="R543" t="s">
        <v>77</v>
      </c>
      <c r="S543" t="s">
        <v>64</v>
      </c>
      <c r="T543" t="s">
        <v>65</v>
      </c>
      <c r="U543" t="s">
        <v>66</v>
      </c>
      <c r="V543" t="s">
        <v>66</v>
      </c>
      <c r="W543" t="s">
        <v>392</v>
      </c>
      <c r="X543" t="b">
        <v>1</v>
      </c>
      <c r="Y543" t="b">
        <v>1</v>
      </c>
      <c r="Z543" t="b">
        <v>1</v>
      </c>
      <c r="AA543">
        <v>300</v>
      </c>
      <c r="AB543">
        <v>230</v>
      </c>
      <c r="AC543" t="s">
        <v>67</v>
      </c>
      <c r="AD543" t="b">
        <v>0</v>
      </c>
      <c r="AE543" t="b">
        <v>0</v>
      </c>
      <c r="AF543" t="s">
        <v>68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116</v>
      </c>
      <c r="AO543" t="s">
        <v>108</v>
      </c>
      <c r="AP543" t="b">
        <v>0</v>
      </c>
      <c r="AQ543" t="b">
        <v>0</v>
      </c>
      <c r="AR543" t="s">
        <v>71</v>
      </c>
      <c r="AS543" t="b">
        <v>0</v>
      </c>
      <c r="AT543" t="s">
        <v>60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C543">
        <v>8300310</v>
      </c>
      <c r="BD543" t="s">
        <v>60</v>
      </c>
    </row>
    <row r="544" spans="1:56" x14ac:dyDescent="0.25">
      <c r="A544" t="s">
        <v>379</v>
      </c>
      <c r="B544" t="s">
        <v>581</v>
      </c>
      <c r="C544">
        <v>8300310</v>
      </c>
      <c r="D544" t="s">
        <v>87</v>
      </c>
      <c r="E544" t="s">
        <v>87</v>
      </c>
      <c r="G544" t="s">
        <v>584</v>
      </c>
      <c r="H544" t="str">
        <f>"06055"</f>
        <v>06055</v>
      </c>
      <c r="I544" t="s">
        <v>60</v>
      </c>
      <c r="J544" s="1">
        <v>20241</v>
      </c>
      <c r="K544" t="s">
        <v>61</v>
      </c>
      <c r="L544">
        <v>25</v>
      </c>
      <c r="M544" t="str">
        <f t="shared" si="36"/>
        <v>0</v>
      </c>
      <c r="N544" t="str">
        <f t="shared" si="34"/>
        <v>0</v>
      </c>
      <c r="O544">
        <v>25</v>
      </c>
      <c r="P544" t="s">
        <v>86</v>
      </c>
      <c r="Q544" t="s">
        <v>77</v>
      </c>
      <c r="R544" t="s">
        <v>77</v>
      </c>
      <c r="S544" t="s">
        <v>64</v>
      </c>
      <c r="T544" t="s">
        <v>65</v>
      </c>
      <c r="U544" t="s">
        <v>66</v>
      </c>
      <c r="V544" t="s">
        <v>66</v>
      </c>
      <c r="W544" t="s">
        <v>392</v>
      </c>
      <c r="X544" t="b">
        <v>1</v>
      </c>
      <c r="Y544" t="b">
        <v>1</v>
      </c>
      <c r="Z544" t="b">
        <v>1</v>
      </c>
      <c r="AA544">
        <v>300</v>
      </c>
      <c r="AB544">
        <v>235</v>
      </c>
      <c r="AC544" t="s">
        <v>67</v>
      </c>
      <c r="AD544" t="b">
        <v>0</v>
      </c>
      <c r="AE544" t="b">
        <v>0</v>
      </c>
      <c r="AF544" t="s">
        <v>68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116</v>
      </c>
      <c r="AO544" t="s">
        <v>108</v>
      </c>
      <c r="AP544" t="b">
        <v>0</v>
      </c>
      <c r="AQ544" t="b">
        <v>0</v>
      </c>
      <c r="AR544" t="s">
        <v>71</v>
      </c>
      <c r="AS544" t="b">
        <v>0</v>
      </c>
      <c r="AT544" t="s">
        <v>60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C544">
        <v>8300310</v>
      </c>
      <c r="BD544" t="s">
        <v>60</v>
      </c>
    </row>
    <row r="545" spans="1:56" x14ac:dyDescent="0.25">
      <c r="A545" t="s">
        <v>379</v>
      </c>
      <c r="B545" t="s">
        <v>393</v>
      </c>
      <c r="C545">
        <v>8300320</v>
      </c>
      <c r="D545" t="s">
        <v>81</v>
      </c>
      <c r="E545" t="s">
        <v>81</v>
      </c>
      <c r="F545" t="s">
        <v>343</v>
      </c>
      <c r="G545" t="s">
        <v>585</v>
      </c>
      <c r="H545" t="str">
        <f>"06052"</f>
        <v>06052</v>
      </c>
      <c r="I545" t="s">
        <v>60</v>
      </c>
      <c r="J545" s="1">
        <v>19146</v>
      </c>
      <c r="K545" t="s">
        <v>61</v>
      </c>
      <c r="L545">
        <v>25</v>
      </c>
      <c r="M545" t="str">
        <f t="shared" si="36"/>
        <v>0</v>
      </c>
      <c r="N545" t="str">
        <f t="shared" ref="N545:N608" si="38">"0"</f>
        <v>0</v>
      </c>
      <c r="O545">
        <v>25</v>
      </c>
      <c r="P545" t="s">
        <v>86</v>
      </c>
      <c r="Q545" t="s">
        <v>77</v>
      </c>
      <c r="R545" t="s">
        <v>77</v>
      </c>
      <c r="S545" t="s">
        <v>64</v>
      </c>
      <c r="T545" t="s">
        <v>65</v>
      </c>
      <c r="U545" t="s">
        <v>66</v>
      </c>
      <c r="V545" t="s">
        <v>66</v>
      </c>
      <c r="W545" t="s">
        <v>392</v>
      </c>
      <c r="X545" t="b">
        <v>1</v>
      </c>
      <c r="Y545" t="b">
        <v>1</v>
      </c>
      <c r="Z545" t="b">
        <v>1</v>
      </c>
      <c r="AA545">
        <v>300</v>
      </c>
      <c r="AB545">
        <v>235</v>
      </c>
      <c r="AC545" t="s">
        <v>67</v>
      </c>
      <c r="AD545" t="b">
        <v>0</v>
      </c>
      <c r="AE545" t="b">
        <v>0</v>
      </c>
      <c r="AF545" t="s">
        <v>68</v>
      </c>
      <c r="AG545" t="s">
        <v>60</v>
      </c>
      <c r="AH545" t="s">
        <v>60</v>
      </c>
      <c r="AI545" t="b">
        <v>1</v>
      </c>
      <c r="AJ545" t="s">
        <v>60</v>
      </c>
      <c r="AK545" t="s">
        <v>60</v>
      </c>
      <c r="AL545" t="s">
        <v>60</v>
      </c>
      <c r="AM545" t="s">
        <v>60</v>
      </c>
      <c r="AN545" t="s">
        <v>116</v>
      </c>
      <c r="AO545" t="s">
        <v>108</v>
      </c>
      <c r="AP545" t="b">
        <v>0</v>
      </c>
      <c r="AQ545" t="b">
        <v>0</v>
      </c>
      <c r="AR545" t="s">
        <v>71</v>
      </c>
      <c r="AS545" t="b">
        <v>0</v>
      </c>
      <c r="AT545" t="s">
        <v>60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C545">
        <v>8300320</v>
      </c>
      <c r="BD545" t="s">
        <v>60</v>
      </c>
    </row>
    <row r="546" spans="1:56" x14ac:dyDescent="0.25">
      <c r="A546" t="s">
        <v>379</v>
      </c>
      <c r="B546" t="s">
        <v>581</v>
      </c>
      <c r="C546">
        <v>8300310</v>
      </c>
      <c r="D546" t="s">
        <v>81</v>
      </c>
      <c r="E546" t="s">
        <v>81</v>
      </c>
      <c r="G546" t="s">
        <v>586</v>
      </c>
      <c r="H546" t="str">
        <f>"06055"</f>
        <v>06055</v>
      </c>
      <c r="I546" t="s">
        <v>60</v>
      </c>
      <c r="J546" s="1">
        <v>20241</v>
      </c>
      <c r="K546" t="s">
        <v>61</v>
      </c>
      <c r="L546">
        <v>25</v>
      </c>
      <c r="M546" t="str">
        <f t="shared" si="36"/>
        <v>0</v>
      </c>
      <c r="N546" t="str">
        <f t="shared" si="38"/>
        <v>0</v>
      </c>
      <c r="O546">
        <v>25</v>
      </c>
      <c r="P546" t="s">
        <v>86</v>
      </c>
      <c r="Q546" t="s">
        <v>77</v>
      </c>
      <c r="R546" t="s">
        <v>77</v>
      </c>
      <c r="S546" t="s">
        <v>64</v>
      </c>
      <c r="T546" t="s">
        <v>65</v>
      </c>
      <c r="U546" t="s">
        <v>66</v>
      </c>
      <c r="V546" t="s">
        <v>66</v>
      </c>
      <c r="W546" t="s">
        <v>392</v>
      </c>
      <c r="X546" t="b">
        <v>1</v>
      </c>
      <c r="Y546" t="b">
        <v>1</v>
      </c>
      <c r="Z546" t="b">
        <v>1</v>
      </c>
      <c r="AA546">
        <v>300</v>
      </c>
      <c r="AB546">
        <v>235</v>
      </c>
      <c r="AC546" t="s">
        <v>67</v>
      </c>
      <c r="AD546" t="b">
        <v>0</v>
      </c>
      <c r="AE546" t="b">
        <v>0</v>
      </c>
      <c r="AF546" t="s">
        <v>68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116</v>
      </c>
      <c r="AO546" t="s">
        <v>108</v>
      </c>
      <c r="AP546" t="b">
        <v>0</v>
      </c>
      <c r="AQ546" t="b">
        <v>0</v>
      </c>
      <c r="AR546" t="s">
        <v>71</v>
      </c>
      <c r="AS546" t="b">
        <v>0</v>
      </c>
      <c r="AT546" t="s">
        <v>60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C546">
        <v>8300310</v>
      </c>
      <c r="BD546" t="s">
        <v>60</v>
      </c>
    </row>
    <row r="547" spans="1:56" x14ac:dyDescent="0.25">
      <c r="A547" t="s">
        <v>379</v>
      </c>
      <c r="B547" t="s">
        <v>581</v>
      </c>
      <c r="C547">
        <v>8300310</v>
      </c>
      <c r="D547" t="s">
        <v>91</v>
      </c>
      <c r="E547" t="s">
        <v>91</v>
      </c>
      <c r="G547" t="s">
        <v>587</v>
      </c>
      <c r="H547" t="str">
        <f>"06055"</f>
        <v>06055</v>
      </c>
      <c r="I547" t="s">
        <v>60</v>
      </c>
      <c r="J547" s="1">
        <v>20241</v>
      </c>
      <c r="K547" t="s">
        <v>61</v>
      </c>
      <c r="L547">
        <v>25</v>
      </c>
      <c r="M547" t="str">
        <f t="shared" si="36"/>
        <v>0</v>
      </c>
      <c r="N547" t="str">
        <f t="shared" si="38"/>
        <v>0</v>
      </c>
      <c r="O547">
        <v>25</v>
      </c>
      <c r="P547" t="s">
        <v>86</v>
      </c>
      <c r="Q547" t="s">
        <v>77</v>
      </c>
      <c r="R547" t="s">
        <v>77</v>
      </c>
      <c r="S547" t="s">
        <v>64</v>
      </c>
      <c r="T547" t="s">
        <v>65</v>
      </c>
      <c r="U547" t="s">
        <v>66</v>
      </c>
      <c r="V547" t="s">
        <v>66</v>
      </c>
      <c r="W547" t="s">
        <v>392</v>
      </c>
      <c r="X547" t="b">
        <v>1</v>
      </c>
      <c r="Y547" t="b">
        <v>1</v>
      </c>
      <c r="Z547" t="b">
        <v>1</v>
      </c>
      <c r="AA547">
        <v>300</v>
      </c>
      <c r="AB547">
        <v>230</v>
      </c>
      <c r="AC547" t="s">
        <v>67</v>
      </c>
      <c r="AD547" t="b">
        <v>0</v>
      </c>
      <c r="AE547" t="b">
        <v>0</v>
      </c>
      <c r="AF547" t="s">
        <v>68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116</v>
      </c>
      <c r="AO547" t="s">
        <v>108</v>
      </c>
      <c r="AP547" t="b">
        <v>0</v>
      </c>
      <c r="AQ547" t="b">
        <v>0</v>
      </c>
      <c r="AR547" t="s">
        <v>71</v>
      </c>
      <c r="AS547" t="b">
        <v>0</v>
      </c>
      <c r="AT547" t="s">
        <v>60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C547">
        <v>8300310</v>
      </c>
      <c r="BD547" t="s">
        <v>60</v>
      </c>
    </row>
    <row r="548" spans="1:56" x14ac:dyDescent="0.25">
      <c r="A548" t="s">
        <v>379</v>
      </c>
      <c r="B548" t="s">
        <v>581</v>
      </c>
      <c r="C548">
        <v>8300310</v>
      </c>
      <c r="D548" t="s">
        <v>89</v>
      </c>
      <c r="E548" t="s">
        <v>89</v>
      </c>
      <c r="G548" t="s">
        <v>588</v>
      </c>
      <c r="H548" t="str">
        <f>"06055"</f>
        <v>06055</v>
      </c>
      <c r="I548" t="s">
        <v>60</v>
      </c>
      <c r="J548" s="1">
        <v>20241</v>
      </c>
      <c r="K548" t="s">
        <v>61</v>
      </c>
      <c r="L548">
        <v>25</v>
      </c>
      <c r="M548" t="str">
        <f t="shared" si="36"/>
        <v>0</v>
      </c>
      <c r="N548" t="str">
        <f t="shared" si="38"/>
        <v>0</v>
      </c>
      <c r="O548">
        <v>25</v>
      </c>
      <c r="P548" t="s">
        <v>86</v>
      </c>
      <c r="Q548" t="s">
        <v>77</v>
      </c>
      <c r="R548" t="s">
        <v>77</v>
      </c>
      <c r="S548" t="s">
        <v>64</v>
      </c>
      <c r="T548" t="s">
        <v>65</v>
      </c>
      <c r="U548" t="s">
        <v>66</v>
      </c>
      <c r="V548" t="s">
        <v>66</v>
      </c>
      <c r="W548" t="s">
        <v>392</v>
      </c>
      <c r="X548" t="b">
        <v>1</v>
      </c>
      <c r="Y548" t="b">
        <v>1</v>
      </c>
      <c r="Z548" t="b">
        <v>1</v>
      </c>
      <c r="AA548">
        <v>300</v>
      </c>
      <c r="AB548">
        <v>230</v>
      </c>
      <c r="AC548" t="s">
        <v>67</v>
      </c>
      <c r="AD548" t="b">
        <v>0</v>
      </c>
      <c r="AE548" t="b">
        <v>0</v>
      </c>
      <c r="AF548" t="s">
        <v>68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116</v>
      </c>
      <c r="AO548" t="s">
        <v>108</v>
      </c>
      <c r="AP548" t="b">
        <v>0</v>
      </c>
      <c r="AQ548" t="b">
        <v>0</v>
      </c>
      <c r="AR548" t="s">
        <v>71</v>
      </c>
      <c r="AS548" t="b">
        <v>0</v>
      </c>
      <c r="AT548" t="s">
        <v>60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C548">
        <v>8300310</v>
      </c>
      <c r="BD548" t="s">
        <v>60</v>
      </c>
    </row>
    <row r="549" spans="1:56" x14ac:dyDescent="0.25">
      <c r="A549" t="s">
        <v>379</v>
      </c>
      <c r="B549" t="s">
        <v>391</v>
      </c>
      <c r="C549">
        <v>8300320</v>
      </c>
      <c r="D549" t="s">
        <v>131</v>
      </c>
      <c r="E549" t="s">
        <v>131</v>
      </c>
      <c r="F549" t="s">
        <v>343</v>
      </c>
      <c r="G549" t="s">
        <v>589</v>
      </c>
      <c r="H549" t="str">
        <f>"06052"</f>
        <v>06052</v>
      </c>
      <c r="I549" t="s">
        <v>60</v>
      </c>
      <c r="J549" s="1">
        <v>19146</v>
      </c>
      <c r="K549" t="s">
        <v>61</v>
      </c>
      <c r="L549">
        <v>25</v>
      </c>
      <c r="M549" t="str">
        <f t="shared" si="36"/>
        <v>0</v>
      </c>
      <c r="N549" t="str">
        <f t="shared" si="38"/>
        <v>0</v>
      </c>
      <c r="O549">
        <v>25</v>
      </c>
      <c r="P549" t="s">
        <v>83</v>
      </c>
      <c r="Q549" t="s">
        <v>77</v>
      </c>
      <c r="R549" t="s">
        <v>77</v>
      </c>
      <c r="S549" t="s">
        <v>64</v>
      </c>
      <c r="T549" t="s">
        <v>65</v>
      </c>
      <c r="U549" t="s">
        <v>66</v>
      </c>
      <c r="V549" t="s">
        <v>66</v>
      </c>
      <c r="W549" t="s">
        <v>392</v>
      </c>
      <c r="X549" t="b">
        <v>1</v>
      </c>
      <c r="Y549" t="b">
        <v>1</v>
      </c>
      <c r="Z549" t="b">
        <v>1</v>
      </c>
      <c r="AA549">
        <v>300</v>
      </c>
      <c r="AB549">
        <v>230</v>
      </c>
      <c r="AC549" t="s">
        <v>67</v>
      </c>
      <c r="AD549" t="b">
        <v>0</v>
      </c>
      <c r="AE549" t="b">
        <v>0</v>
      </c>
      <c r="AF549" t="s">
        <v>68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116</v>
      </c>
      <c r="AO549" t="s">
        <v>108</v>
      </c>
      <c r="AP549" t="b">
        <v>0</v>
      </c>
      <c r="AQ549" t="b">
        <v>0</v>
      </c>
      <c r="AR549" t="s">
        <v>71</v>
      </c>
      <c r="AS549" t="b">
        <v>0</v>
      </c>
      <c r="AT549" t="s">
        <v>60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C549">
        <v>8300320</v>
      </c>
      <c r="BD549" t="s">
        <v>60</v>
      </c>
    </row>
    <row r="550" spans="1:56" x14ac:dyDescent="0.25">
      <c r="A550" t="s">
        <v>379</v>
      </c>
      <c r="B550" t="s">
        <v>581</v>
      </c>
      <c r="C550">
        <v>8300310</v>
      </c>
      <c r="D550" t="s">
        <v>58</v>
      </c>
      <c r="E550" t="s">
        <v>58</v>
      </c>
      <c r="G550" t="s">
        <v>590</v>
      </c>
      <c r="H550" t="str">
        <f>"06055"</f>
        <v>06055</v>
      </c>
      <c r="I550" t="s">
        <v>60</v>
      </c>
      <c r="J550" s="1">
        <v>20241</v>
      </c>
      <c r="K550" t="s">
        <v>61</v>
      </c>
      <c r="L550">
        <v>25</v>
      </c>
      <c r="M550" t="str">
        <f t="shared" si="36"/>
        <v>0</v>
      </c>
      <c r="N550" t="str">
        <f t="shared" si="38"/>
        <v>0</v>
      </c>
      <c r="O550">
        <v>25</v>
      </c>
      <c r="P550" t="s">
        <v>86</v>
      </c>
      <c r="Q550" t="s">
        <v>77</v>
      </c>
      <c r="R550" t="s">
        <v>77</v>
      </c>
      <c r="S550" t="s">
        <v>64</v>
      </c>
      <c r="T550" t="s">
        <v>65</v>
      </c>
      <c r="U550" t="s">
        <v>66</v>
      </c>
      <c r="V550" t="s">
        <v>66</v>
      </c>
      <c r="W550" t="s">
        <v>392</v>
      </c>
      <c r="X550" t="b">
        <v>1</v>
      </c>
      <c r="Y550" t="b">
        <v>1</v>
      </c>
      <c r="Z550" t="b">
        <v>1</v>
      </c>
      <c r="AA550">
        <v>300</v>
      </c>
      <c r="AB550">
        <v>230</v>
      </c>
      <c r="AC550" t="s">
        <v>67</v>
      </c>
      <c r="AD550" t="b">
        <v>0</v>
      </c>
      <c r="AE550" t="b">
        <v>0</v>
      </c>
      <c r="AF550" t="s">
        <v>68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116</v>
      </c>
      <c r="AO550" t="s">
        <v>108</v>
      </c>
      <c r="AP550" t="b">
        <v>0</v>
      </c>
      <c r="AQ550" t="b">
        <v>0</v>
      </c>
      <c r="AR550" t="s">
        <v>71</v>
      </c>
      <c r="AS550" t="b">
        <v>0</v>
      </c>
      <c r="AT550" t="s">
        <v>60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C550">
        <v>8300310</v>
      </c>
      <c r="BD550" t="s">
        <v>60</v>
      </c>
    </row>
    <row r="551" spans="1:56" x14ac:dyDescent="0.25">
      <c r="A551" t="s">
        <v>379</v>
      </c>
      <c r="B551" t="s">
        <v>393</v>
      </c>
      <c r="C551">
        <v>8300320</v>
      </c>
      <c r="D551" t="s">
        <v>131</v>
      </c>
      <c r="E551" t="s">
        <v>131</v>
      </c>
      <c r="F551" t="s">
        <v>343</v>
      </c>
      <c r="G551" t="s">
        <v>573</v>
      </c>
      <c r="H551" t="str">
        <f>"06052"</f>
        <v>06052</v>
      </c>
      <c r="I551" t="s">
        <v>60</v>
      </c>
      <c r="J551" s="1">
        <v>19146</v>
      </c>
      <c r="K551" t="s">
        <v>61</v>
      </c>
      <c r="L551">
        <v>25</v>
      </c>
      <c r="M551" t="str">
        <f t="shared" si="36"/>
        <v>0</v>
      </c>
      <c r="N551" t="str">
        <f t="shared" si="38"/>
        <v>0</v>
      </c>
      <c r="O551">
        <v>25</v>
      </c>
      <c r="P551" t="s">
        <v>86</v>
      </c>
      <c r="Q551" t="s">
        <v>77</v>
      </c>
      <c r="R551" t="s">
        <v>77</v>
      </c>
      <c r="S551" t="s">
        <v>64</v>
      </c>
      <c r="T551" t="s">
        <v>65</v>
      </c>
      <c r="U551" t="s">
        <v>66</v>
      </c>
      <c r="V551" t="s">
        <v>66</v>
      </c>
      <c r="W551" t="s">
        <v>392</v>
      </c>
      <c r="X551" t="b">
        <v>1</v>
      </c>
      <c r="Y551" t="b">
        <v>1</v>
      </c>
      <c r="Z551" t="b">
        <v>1</v>
      </c>
      <c r="AA551">
        <v>300</v>
      </c>
      <c r="AB551">
        <v>230</v>
      </c>
      <c r="AC551" t="s">
        <v>67</v>
      </c>
      <c r="AD551" t="b">
        <v>0</v>
      </c>
      <c r="AE551" t="b">
        <v>0</v>
      </c>
      <c r="AF551" t="s">
        <v>68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116</v>
      </c>
      <c r="AO551" t="s">
        <v>108</v>
      </c>
      <c r="AP551" t="b">
        <v>0</v>
      </c>
      <c r="AQ551" t="b">
        <v>0</v>
      </c>
      <c r="AR551" t="s">
        <v>71</v>
      </c>
      <c r="AS551" t="b">
        <v>0</v>
      </c>
      <c r="AT551" t="s">
        <v>60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C551">
        <v>8300320</v>
      </c>
      <c r="BD551" t="s">
        <v>60</v>
      </c>
    </row>
    <row r="552" spans="1:56" x14ac:dyDescent="0.25">
      <c r="A552" t="s">
        <v>379</v>
      </c>
      <c r="B552" t="s">
        <v>591</v>
      </c>
      <c r="C552">
        <v>8720310</v>
      </c>
      <c r="D552" t="s">
        <v>74</v>
      </c>
      <c r="E552" t="s">
        <v>74</v>
      </c>
      <c r="G552" t="s">
        <v>564</v>
      </c>
      <c r="H552">
        <v>15004</v>
      </c>
      <c r="I552" t="s">
        <v>60</v>
      </c>
      <c r="J552" t="s">
        <v>381</v>
      </c>
      <c r="K552" t="s">
        <v>61</v>
      </c>
      <c r="L552">
        <v>25</v>
      </c>
      <c r="M552" t="str">
        <f t="shared" si="36"/>
        <v>0</v>
      </c>
      <c r="N552" t="str">
        <f t="shared" si="38"/>
        <v>0</v>
      </c>
      <c r="O552">
        <v>25</v>
      </c>
      <c r="P552" t="s">
        <v>62</v>
      </c>
      <c r="Q552" t="s">
        <v>77</v>
      </c>
      <c r="R552" t="s">
        <v>77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300</v>
      </c>
      <c r="AB552">
        <v>235</v>
      </c>
      <c r="AC552" t="s">
        <v>67</v>
      </c>
      <c r="AD552" t="b">
        <v>0</v>
      </c>
      <c r="AE552" t="b">
        <v>0</v>
      </c>
      <c r="AF552" t="s">
        <v>68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69</v>
      </c>
      <c r="AO552" t="s">
        <v>108</v>
      </c>
      <c r="AP552" t="b">
        <v>0</v>
      </c>
      <c r="AQ552" t="b">
        <v>0</v>
      </c>
      <c r="AR552" t="s">
        <v>71</v>
      </c>
      <c r="AS552" t="b">
        <v>0</v>
      </c>
      <c r="AT552" t="s">
        <v>60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C552">
        <v>8720300</v>
      </c>
      <c r="BD552" t="s">
        <v>60</v>
      </c>
    </row>
    <row r="553" spans="1:56" x14ac:dyDescent="0.25">
      <c r="A553" t="s">
        <v>379</v>
      </c>
      <c r="B553" t="s">
        <v>591</v>
      </c>
      <c r="C553">
        <v>8720310</v>
      </c>
      <c r="D553" t="s">
        <v>87</v>
      </c>
      <c r="E553" t="s">
        <v>87</v>
      </c>
      <c r="G553" t="s">
        <v>492</v>
      </c>
      <c r="H553">
        <v>15004</v>
      </c>
      <c r="I553" t="s">
        <v>60</v>
      </c>
      <c r="J553" t="s">
        <v>381</v>
      </c>
      <c r="K553" t="s">
        <v>61</v>
      </c>
      <c r="L553">
        <v>25</v>
      </c>
      <c r="M553" t="str">
        <f t="shared" si="36"/>
        <v>0</v>
      </c>
      <c r="N553" t="str">
        <f t="shared" si="38"/>
        <v>0</v>
      </c>
      <c r="O553">
        <v>25</v>
      </c>
      <c r="P553" t="s">
        <v>62</v>
      </c>
      <c r="Q553" t="s">
        <v>77</v>
      </c>
      <c r="R553" t="s">
        <v>77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300</v>
      </c>
      <c r="AB553">
        <v>235</v>
      </c>
      <c r="AC553" t="s">
        <v>67</v>
      </c>
      <c r="AD553" t="b">
        <v>0</v>
      </c>
      <c r="AE553" t="b">
        <v>0</v>
      </c>
      <c r="AF553" t="s">
        <v>68</v>
      </c>
      <c r="AG553" t="s">
        <v>60</v>
      </c>
      <c r="AH553" t="s">
        <v>60</v>
      </c>
      <c r="AI553" t="b">
        <v>1</v>
      </c>
      <c r="AJ553" t="s">
        <v>60</v>
      </c>
      <c r="AK553" t="s">
        <v>60</v>
      </c>
      <c r="AL553" t="s">
        <v>60</v>
      </c>
      <c r="AM553" t="s">
        <v>60</v>
      </c>
      <c r="AN553" t="s">
        <v>69</v>
      </c>
      <c r="AO553" t="s">
        <v>108</v>
      </c>
      <c r="AP553" t="b">
        <v>0</v>
      </c>
      <c r="AQ553" t="b">
        <v>0</v>
      </c>
      <c r="AR553" t="s">
        <v>71</v>
      </c>
      <c r="AS553" t="b">
        <v>0</v>
      </c>
      <c r="AT553" t="s">
        <v>60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C553">
        <v>8720300</v>
      </c>
      <c r="BD553" t="s">
        <v>60</v>
      </c>
    </row>
    <row r="554" spans="1:56" x14ac:dyDescent="0.25">
      <c r="A554" t="s">
        <v>379</v>
      </c>
      <c r="B554" t="s">
        <v>592</v>
      </c>
      <c r="C554">
        <v>8727260</v>
      </c>
      <c r="D554" t="s">
        <v>89</v>
      </c>
      <c r="E554" t="s">
        <v>89</v>
      </c>
      <c r="G554" t="s">
        <v>495</v>
      </c>
      <c r="H554">
        <v>15004</v>
      </c>
      <c r="I554" t="s">
        <v>60</v>
      </c>
      <c r="J554" t="s">
        <v>381</v>
      </c>
      <c r="K554" t="s">
        <v>61</v>
      </c>
      <c r="L554">
        <v>25</v>
      </c>
      <c r="M554" t="str">
        <f t="shared" si="36"/>
        <v>0</v>
      </c>
      <c r="N554" t="str">
        <f t="shared" si="38"/>
        <v>0</v>
      </c>
      <c r="O554">
        <v>25</v>
      </c>
      <c r="P554" t="s">
        <v>62</v>
      </c>
      <c r="Q554" t="s">
        <v>63</v>
      </c>
      <c r="R554" t="s">
        <v>63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300</v>
      </c>
      <c r="AB554">
        <v>230</v>
      </c>
      <c r="AC554" t="s">
        <v>67</v>
      </c>
      <c r="AD554" t="b">
        <v>0</v>
      </c>
      <c r="AE554" t="b">
        <v>0</v>
      </c>
      <c r="AF554" t="s">
        <v>68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60</v>
      </c>
      <c r="AM554" t="s">
        <v>60</v>
      </c>
      <c r="AN554" t="s">
        <v>69</v>
      </c>
      <c r="AO554" t="s">
        <v>108</v>
      </c>
      <c r="AP554" t="b">
        <v>0</v>
      </c>
      <c r="AQ554" t="b">
        <v>0</v>
      </c>
      <c r="AR554" t="s">
        <v>71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C554">
        <v>8727200</v>
      </c>
      <c r="BD554" t="s">
        <v>60</v>
      </c>
    </row>
    <row r="555" spans="1:56" x14ac:dyDescent="0.25">
      <c r="A555" t="s">
        <v>353</v>
      </c>
      <c r="B555" t="s">
        <v>593</v>
      </c>
      <c r="C555">
        <v>2001310</v>
      </c>
      <c r="D555" t="s">
        <v>81</v>
      </c>
      <c r="E555" t="s">
        <v>81</v>
      </c>
      <c r="F555" t="s">
        <v>373</v>
      </c>
      <c r="G555" t="s">
        <v>489</v>
      </c>
      <c r="H555" t="str">
        <f>"03016"</f>
        <v>03016</v>
      </c>
      <c r="I555" t="s">
        <v>60</v>
      </c>
      <c r="J555" s="2">
        <v>42810</v>
      </c>
      <c r="K555" t="s">
        <v>61</v>
      </c>
      <c r="L555">
        <v>30</v>
      </c>
      <c r="M555" t="str">
        <f t="shared" si="36"/>
        <v>0</v>
      </c>
      <c r="N555" t="str">
        <f t="shared" si="38"/>
        <v>0</v>
      </c>
      <c r="O555">
        <v>30</v>
      </c>
      <c r="P555" t="s">
        <v>62</v>
      </c>
      <c r="Q555" t="s">
        <v>77</v>
      </c>
      <c r="R555" t="s">
        <v>77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103</v>
      </c>
      <c r="AB555">
        <v>235</v>
      </c>
      <c r="AC555" t="s">
        <v>67</v>
      </c>
      <c r="AD555" t="b">
        <v>0</v>
      </c>
      <c r="AE555" t="b">
        <v>0</v>
      </c>
      <c r="AF555" t="s">
        <v>68</v>
      </c>
      <c r="AG555" t="s">
        <v>60</v>
      </c>
      <c r="AH555" t="s">
        <v>60</v>
      </c>
      <c r="AI555" t="b">
        <v>1</v>
      </c>
      <c r="AJ555" t="s">
        <v>60</v>
      </c>
      <c r="AK555" t="s">
        <v>60</v>
      </c>
      <c r="AL555" t="s">
        <v>60</v>
      </c>
      <c r="AM555" t="s">
        <v>60</v>
      </c>
      <c r="AN555" t="s">
        <v>69</v>
      </c>
      <c r="AO555" t="s">
        <v>70</v>
      </c>
      <c r="AP555" t="b">
        <v>0</v>
      </c>
      <c r="AQ555" t="b">
        <v>0</v>
      </c>
      <c r="AR555" t="s">
        <v>71</v>
      </c>
      <c r="AS555" t="b">
        <v>0</v>
      </c>
      <c r="AT555" t="s">
        <v>72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D555" t="s">
        <v>60</v>
      </c>
    </row>
    <row r="556" spans="1:56" x14ac:dyDescent="0.25">
      <c r="A556" t="s">
        <v>353</v>
      </c>
      <c r="B556" t="s">
        <v>357</v>
      </c>
      <c r="C556">
        <v>2000310</v>
      </c>
      <c r="D556" t="s">
        <v>58</v>
      </c>
      <c r="E556" t="s">
        <v>58</v>
      </c>
      <c r="F556" t="s">
        <v>364</v>
      </c>
      <c r="G556" t="s">
        <v>461</v>
      </c>
      <c r="H556" t="str">
        <f>"05002"</f>
        <v>05002</v>
      </c>
      <c r="I556" t="s">
        <v>60</v>
      </c>
      <c r="J556" s="2">
        <v>42857</v>
      </c>
      <c r="K556" t="s">
        <v>61</v>
      </c>
      <c r="L556">
        <v>25</v>
      </c>
      <c r="M556" t="str">
        <f t="shared" si="36"/>
        <v>0</v>
      </c>
      <c r="N556" t="str">
        <f t="shared" si="38"/>
        <v>0</v>
      </c>
      <c r="O556">
        <v>25</v>
      </c>
      <c r="P556" t="s">
        <v>62</v>
      </c>
      <c r="Q556" t="s">
        <v>77</v>
      </c>
      <c r="R556" t="s">
        <v>77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67</v>
      </c>
      <c r="AD556" t="b">
        <v>0</v>
      </c>
      <c r="AE556" t="b">
        <v>0</v>
      </c>
      <c r="AF556" t="s">
        <v>68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69</v>
      </c>
      <c r="AO556" t="s">
        <v>70</v>
      </c>
      <c r="AP556" t="b">
        <v>0</v>
      </c>
      <c r="AQ556" t="b">
        <v>0</v>
      </c>
      <c r="AR556" t="s">
        <v>71</v>
      </c>
      <c r="AS556" t="b">
        <v>0</v>
      </c>
      <c r="AT556" t="s">
        <v>60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D556" t="s">
        <v>60</v>
      </c>
    </row>
    <row r="557" spans="1:56" x14ac:dyDescent="0.25">
      <c r="A557" t="s">
        <v>124</v>
      </c>
      <c r="B557" t="s">
        <v>482</v>
      </c>
      <c r="C557">
        <v>1008350</v>
      </c>
      <c r="D557" t="s">
        <v>58</v>
      </c>
      <c r="E557" t="s">
        <v>58</v>
      </c>
      <c r="F557" t="s">
        <v>141</v>
      </c>
      <c r="G557" t="s">
        <v>594</v>
      </c>
      <c r="H557" t="str">
        <f>"03004"</f>
        <v>03004</v>
      </c>
      <c r="I557" t="s">
        <v>60</v>
      </c>
      <c r="J557" s="2">
        <v>42798</v>
      </c>
      <c r="K557" t="s">
        <v>61</v>
      </c>
      <c r="L557">
        <v>29</v>
      </c>
      <c r="M557" t="str">
        <f t="shared" si="36"/>
        <v>0</v>
      </c>
      <c r="N557" t="str">
        <f t="shared" si="38"/>
        <v>0</v>
      </c>
      <c r="O557">
        <v>29</v>
      </c>
      <c r="P557" t="s">
        <v>62</v>
      </c>
      <c r="Q557" t="s">
        <v>77</v>
      </c>
      <c r="R557" t="s">
        <v>77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67</v>
      </c>
      <c r="AD557" t="b">
        <v>0</v>
      </c>
      <c r="AE557" t="b">
        <v>0</v>
      </c>
      <c r="AF557" t="s">
        <v>68</v>
      </c>
      <c r="AG557" t="s">
        <v>60</v>
      </c>
      <c r="AH557" t="s">
        <v>60</v>
      </c>
      <c r="AI557" t="b">
        <v>0</v>
      </c>
      <c r="AJ557" t="s">
        <v>60</v>
      </c>
      <c r="AK557" t="s">
        <v>60</v>
      </c>
      <c r="AL557" t="s">
        <v>60</v>
      </c>
      <c r="AM557" t="s">
        <v>60</v>
      </c>
      <c r="AN557" t="s">
        <v>69</v>
      </c>
      <c r="AO557" t="s">
        <v>70</v>
      </c>
      <c r="AP557" t="b">
        <v>0</v>
      </c>
      <c r="AQ557" t="b">
        <v>0</v>
      </c>
      <c r="AR557" t="s">
        <v>71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D557" t="s">
        <v>60</v>
      </c>
    </row>
    <row r="558" spans="1:56" x14ac:dyDescent="0.25">
      <c r="A558" t="s">
        <v>353</v>
      </c>
      <c r="B558" t="s">
        <v>367</v>
      </c>
      <c r="C558">
        <v>2003340</v>
      </c>
      <c r="D558" t="s">
        <v>89</v>
      </c>
      <c r="E558" t="s">
        <v>89</v>
      </c>
      <c r="G558" t="s">
        <v>487</v>
      </c>
      <c r="H558" t="str">
        <f>"03021"</f>
        <v>03021</v>
      </c>
      <c r="I558" t="s">
        <v>60</v>
      </c>
      <c r="J558" s="2">
        <v>42815</v>
      </c>
      <c r="K558" t="s">
        <v>61</v>
      </c>
      <c r="L558">
        <v>25</v>
      </c>
      <c r="M558" t="str">
        <f t="shared" si="36"/>
        <v>0</v>
      </c>
      <c r="N558" t="str">
        <f t="shared" si="38"/>
        <v>0</v>
      </c>
      <c r="O558">
        <v>25</v>
      </c>
      <c r="P558" t="s">
        <v>62</v>
      </c>
      <c r="Q558" t="s">
        <v>77</v>
      </c>
      <c r="R558" t="s">
        <v>77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67</v>
      </c>
      <c r="AD558" t="b">
        <v>0</v>
      </c>
      <c r="AE558" t="b">
        <v>0</v>
      </c>
      <c r="AF558" t="s">
        <v>68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69</v>
      </c>
      <c r="AO558" t="s">
        <v>126</v>
      </c>
      <c r="AP558" t="b">
        <v>0</v>
      </c>
      <c r="AQ558" t="b">
        <v>0</v>
      </c>
      <c r="AR558" t="s">
        <v>71</v>
      </c>
      <c r="AS558" t="b">
        <v>0</v>
      </c>
      <c r="AT558" t="s">
        <v>60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D558" t="s">
        <v>60</v>
      </c>
    </row>
    <row r="559" spans="1:56" x14ac:dyDescent="0.25">
      <c r="A559" t="s">
        <v>111</v>
      </c>
      <c r="B559" t="s">
        <v>595</v>
      </c>
      <c r="C559" t="s">
        <v>596</v>
      </c>
      <c r="D559" t="s">
        <v>74</v>
      </c>
      <c r="E559" t="s">
        <v>74</v>
      </c>
      <c r="F559" t="s">
        <v>292</v>
      </c>
      <c r="G559" t="s">
        <v>489</v>
      </c>
      <c r="H559">
        <v>11005</v>
      </c>
      <c r="I559" t="s">
        <v>60</v>
      </c>
      <c r="J559" s="2">
        <v>43044</v>
      </c>
      <c r="K559" t="s">
        <v>61</v>
      </c>
      <c r="L559">
        <v>25</v>
      </c>
      <c r="M559" t="str">
        <f t="shared" si="36"/>
        <v>0</v>
      </c>
      <c r="N559" t="str">
        <f t="shared" si="38"/>
        <v>0</v>
      </c>
      <c r="O559">
        <v>25</v>
      </c>
      <c r="P559" t="s">
        <v>83</v>
      </c>
      <c r="Q559" t="s">
        <v>63</v>
      </c>
      <c r="R559" t="s">
        <v>63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103</v>
      </c>
      <c r="AB559">
        <v>235</v>
      </c>
      <c r="AC559" t="s">
        <v>67</v>
      </c>
      <c r="AD559" t="b">
        <v>0</v>
      </c>
      <c r="AE559" t="b">
        <v>0</v>
      </c>
      <c r="AF559" t="s">
        <v>68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116</v>
      </c>
      <c r="AO559" t="s">
        <v>108</v>
      </c>
      <c r="AP559" t="b">
        <v>0</v>
      </c>
      <c r="AQ559" t="b">
        <v>0</v>
      </c>
      <c r="AR559" t="s">
        <v>71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D559" t="s">
        <v>60</v>
      </c>
    </row>
    <row r="560" spans="1:56" x14ac:dyDescent="0.25">
      <c r="A560" t="s">
        <v>111</v>
      </c>
      <c r="B560" t="s">
        <v>597</v>
      </c>
      <c r="C560" t="s">
        <v>598</v>
      </c>
      <c r="D560" t="s">
        <v>74</v>
      </c>
      <c r="E560" t="s">
        <v>74</v>
      </c>
      <c r="F560" t="s">
        <v>292</v>
      </c>
      <c r="G560" t="s">
        <v>599</v>
      </c>
      <c r="H560">
        <v>11005</v>
      </c>
      <c r="I560" t="s">
        <v>60</v>
      </c>
      <c r="K560" t="s">
        <v>61</v>
      </c>
      <c r="L560">
        <v>25</v>
      </c>
      <c r="M560" t="str">
        <f t="shared" ref="M560:M591" si="39">"0"</f>
        <v>0</v>
      </c>
      <c r="N560" t="str">
        <f t="shared" si="38"/>
        <v>0</v>
      </c>
      <c r="O560">
        <v>25</v>
      </c>
      <c r="P560" t="s">
        <v>86</v>
      </c>
      <c r="Q560" t="s">
        <v>63</v>
      </c>
      <c r="R560" t="s">
        <v>63</v>
      </c>
      <c r="S560" t="s">
        <v>64</v>
      </c>
      <c r="T560" t="s">
        <v>65</v>
      </c>
      <c r="U560" t="s">
        <v>66</v>
      </c>
      <c r="V560" t="s">
        <v>66</v>
      </c>
      <c r="X560" t="b">
        <v>1</v>
      </c>
      <c r="Y560" t="b">
        <v>1</v>
      </c>
      <c r="Z560" t="b">
        <v>1</v>
      </c>
      <c r="AA560">
        <v>103</v>
      </c>
      <c r="AB560">
        <v>235</v>
      </c>
      <c r="AC560" t="s">
        <v>67</v>
      </c>
      <c r="AD560" t="b">
        <v>0</v>
      </c>
      <c r="AE560" t="b">
        <v>0</v>
      </c>
      <c r="AF560" t="s">
        <v>68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116</v>
      </c>
      <c r="AO560" t="s">
        <v>108</v>
      </c>
      <c r="AP560" t="b">
        <v>0</v>
      </c>
      <c r="AQ560" t="b">
        <v>0</v>
      </c>
      <c r="AR560" t="s">
        <v>71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D560" t="s">
        <v>60</v>
      </c>
    </row>
    <row r="561" spans="1:56" x14ac:dyDescent="0.25">
      <c r="A561" t="s">
        <v>353</v>
      </c>
      <c r="B561" t="s">
        <v>367</v>
      </c>
      <c r="C561">
        <v>2003340</v>
      </c>
      <c r="D561" t="s">
        <v>91</v>
      </c>
      <c r="E561" t="s">
        <v>91</v>
      </c>
      <c r="G561" t="s">
        <v>488</v>
      </c>
      <c r="H561" t="str">
        <f>"03021"</f>
        <v>03021</v>
      </c>
      <c r="I561" t="s">
        <v>60</v>
      </c>
      <c r="J561" s="2">
        <v>42815</v>
      </c>
      <c r="K561" t="s">
        <v>61</v>
      </c>
      <c r="L561">
        <v>25</v>
      </c>
      <c r="M561" t="str">
        <f t="shared" si="39"/>
        <v>0</v>
      </c>
      <c r="N561" t="str">
        <f t="shared" si="38"/>
        <v>0</v>
      </c>
      <c r="O561">
        <v>25</v>
      </c>
      <c r="P561" t="s">
        <v>62</v>
      </c>
      <c r="Q561" t="s">
        <v>77</v>
      </c>
      <c r="R561" t="s">
        <v>77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67</v>
      </c>
      <c r="AD561" t="b">
        <v>0</v>
      </c>
      <c r="AE561" t="b">
        <v>0</v>
      </c>
      <c r="AF561" t="s">
        <v>68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69</v>
      </c>
      <c r="AO561" t="s">
        <v>126</v>
      </c>
      <c r="AP561" t="b">
        <v>0</v>
      </c>
      <c r="AQ561" t="b">
        <v>0</v>
      </c>
      <c r="AR561" t="s">
        <v>71</v>
      </c>
      <c r="AS561" t="b">
        <v>0</v>
      </c>
      <c r="AT561" t="s">
        <v>60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D561" t="s">
        <v>60</v>
      </c>
    </row>
    <row r="562" spans="1:56" x14ac:dyDescent="0.25">
      <c r="A562" t="s">
        <v>316</v>
      </c>
      <c r="B562" t="s">
        <v>317</v>
      </c>
      <c r="C562">
        <v>1502410</v>
      </c>
      <c r="D562" t="s">
        <v>74</v>
      </c>
      <c r="E562" t="s">
        <v>74</v>
      </c>
      <c r="F562" t="s">
        <v>318</v>
      </c>
      <c r="G562" t="s">
        <v>600</v>
      </c>
      <c r="H562" t="str">
        <f>"02002"</f>
        <v>02002</v>
      </c>
      <c r="I562" t="s">
        <v>60</v>
      </c>
      <c r="J562" t="s">
        <v>319</v>
      </c>
      <c r="K562" t="s">
        <v>61</v>
      </c>
      <c r="L562">
        <v>30</v>
      </c>
      <c r="M562" t="str">
        <f t="shared" si="39"/>
        <v>0</v>
      </c>
      <c r="N562" t="str">
        <f t="shared" si="38"/>
        <v>0</v>
      </c>
      <c r="O562">
        <v>30</v>
      </c>
      <c r="P562" t="s">
        <v>86</v>
      </c>
      <c r="Q562" t="s">
        <v>77</v>
      </c>
      <c r="R562" t="s">
        <v>77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103</v>
      </c>
      <c r="AB562">
        <v>235</v>
      </c>
      <c r="AC562" t="s">
        <v>67</v>
      </c>
      <c r="AD562" t="b">
        <v>0</v>
      </c>
      <c r="AE562" t="b">
        <v>0</v>
      </c>
      <c r="AF562" t="s">
        <v>68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60</v>
      </c>
      <c r="AM562" t="s">
        <v>60</v>
      </c>
      <c r="AN562" t="s">
        <v>69</v>
      </c>
      <c r="AO562" t="s">
        <v>108</v>
      </c>
      <c r="AP562" t="b">
        <v>0</v>
      </c>
      <c r="AQ562" t="b">
        <v>0</v>
      </c>
      <c r="AR562" t="s">
        <v>71</v>
      </c>
      <c r="AS562" t="b">
        <v>0</v>
      </c>
      <c r="AT562" t="s">
        <v>60</v>
      </c>
      <c r="AU562" t="s">
        <v>60</v>
      </c>
      <c r="AX562" t="s">
        <v>60</v>
      </c>
      <c r="AY562" t="s">
        <v>60</v>
      </c>
      <c r="BA562" t="b">
        <v>0</v>
      </c>
      <c r="BB562" t="s">
        <v>60</v>
      </c>
      <c r="BD562" t="s">
        <v>60</v>
      </c>
    </row>
    <row r="563" spans="1:56" x14ac:dyDescent="0.25">
      <c r="A563" t="s">
        <v>316</v>
      </c>
      <c r="B563" t="s">
        <v>317</v>
      </c>
      <c r="C563">
        <v>1502410</v>
      </c>
      <c r="D563" t="s">
        <v>58</v>
      </c>
      <c r="E563" t="s">
        <v>58</v>
      </c>
      <c r="F563" t="s">
        <v>323</v>
      </c>
      <c r="G563" t="s">
        <v>550</v>
      </c>
      <c r="H563" t="str">
        <f>"02002"</f>
        <v>02002</v>
      </c>
      <c r="I563" t="s">
        <v>60</v>
      </c>
      <c r="J563" t="s">
        <v>319</v>
      </c>
      <c r="K563" t="s">
        <v>61</v>
      </c>
      <c r="L563">
        <v>20</v>
      </c>
      <c r="M563" t="str">
        <f t="shared" si="39"/>
        <v>0</v>
      </c>
      <c r="N563" t="str">
        <f t="shared" si="38"/>
        <v>0</v>
      </c>
      <c r="O563">
        <v>20</v>
      </c>
      <c r="P563" t="s">
        <v>83</v>
      </c>
      <c r="Q563" t="s">
        <v>77</v>
      </c>
      <c r="R563" t="s">
        <v>77</v>
      </c>
      <c r="S563" t="s">
        <v>64</v>
      </c>
      <c r="T563" t="s">
        <v>65</v>
      </c>
      <c r="U563" t="s">
        <v>66</v>
      </c>
      <c r="V563" t="s">
        <v>66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67</v>
      </c>
      <c r="AD563" t="b">
        <v>0</v>
      </c>
      <c r="AE563" t="b">
        <v>0</v>
      </c>
      <c r="AF563" t="s">
        <v>68</v>
      </c>
      <c r="AG563" t="s">
        <v>60</v>
      </c>
      <c r="AH563" t="s">
        <v>60</v>
      </c>
      <c r="AI563" t="b">
        <v>1</v>
      </c>
      <c r="AJ563" t="s">
        <v>60</v>
      </c>
      <c r="AK563" t="s">
        <v>60</v>
      </c>
      <c r="AL563" t="s">
        <v>60</v>
      </c>
      <c r="AM563" t="s">
        <v>60</v>
      </c>
      <c r="AN563" t="s">
        <v>69</v>
      </c>
      <c r="AO563" t="s">
        <v>108</v>
      </c>
      <c r="AP563" t="b">
        <v>0</v>
      </c>
      <c r="AQ563" t="b">
        <v>0</v>
      </c>
      <c r="AR563" t="s">
        <v>71</v>
      </c>
      <c r="AS563" t="b">
        <v>0</v>
      </c>
      <c r="AT563" t="s">
        <v>60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D563" t="s">
        <v>60</v>
      </c>
    </row>
    <row r="564" spans="1:56" x14ac:dyDescent="0.25">
      <c r="A564" t="s">
        <v>316</v>
      </c>
      <c r="B564" t="s">
        <v>320</v>
      </c>
      <c r="C564">
        <v>1502420</v>
      </c>
      <c r="D564" t="s">
        <v>58</v>
      </c>
      <c r="E564" t="s">
        <v>58</v>
      </c>
      <c r="F564" t="s">
        <v>323</v>
      </c>
      <c r="G564" t="s">
        <v>601</v>
      </c>
      <c r="H564" t="str">
        <f>"02002"</f>
        <v>02002</v>
      </c>
      <c r="I564" t="s">
        <v>60</v>
      </c>
      <c r="J564" t="s">
        <v>319</v>
      </c>
      <c r="K564" t="s">
        <v>61</v>
      </c>
      <c r="L564">
        <v>20</v>
      </c>
      <c r="M564" t="str">
        <f t="shared" si="39"/>
        <v>0</v>
      </c>
      <c r="N564" t="str">
        <f t="shared" si="38"/>
        <v>0</v>
      </c>
      <c r="O564">
        <v>20</v>
      </c>
      <c r="P564" t="s">
        <v>83</v>
      </c>
      <c r="Q564" t="s">
        <v>77</v>
      </c>
      <c r="R564" t="s">
        <v>77</v>
      </c>
      <c r="S564" t="s">
        <v>64</v>
      </c>
      <c r="T564" t="s">
        <v>65</v>
      </c>
      <c r="U564" t="s">
        <v>66</v>
      </c>
      <c r="V564" t="s">
        <v>66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67</v>
      </c>
      <c r="AD564" t="b">
        <v>0</v>
      </c>
      <c r="AE564" t="b">
        <v>0</v>
      </c>
      <c r="AF564" t="s">
        <v>68</v>
      </c>
      <c r="AG564" t="s">
        <v>60</v>
      </c>
      <c r="AH564" t="s">
        <v>60</v>
      </c>
      <c r="AI564" t="b">
        <v>1</v>
      </c>
      <c r="AJ564" t="s">
        <v>60</v>
      </c>
      <c r="AK564" t="s">
        <v>60</v>
      </c>
      <c r="AL564" t="s">
        <v>60</v>
      </c>
      <c r="AM564" t="s">
        <v>60</v>
      </c>
      <c r="AN564" t="s">
        <v>69</v>
      </c>
      <c r="AO564" t="s">
        <v>108</v>
      </c>
      <c r="AP564" t="b">
        <v>0</v>
      </c>
      <c r="AQ564" t="b">
        <v>0</v>
      </c>
      <c r="AR564" t="s">
        <v>71</v>
      </c>
      <c r="AS564" t="b">
        <v>0</v>
      </c>
      <c r="AT564" t="s">
        <v>60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D564" t="s">
        <v>60</v>
      </c>
    </row>
    <row r="565" spans="1:56" x14ac:dyDescent="0.25">
      <c r="A565" t="s">
        <v>284</v>
      </c>
      <c r="B565" t="s">
        <v>602</v>
      </c>
      <c r="C565">
        <v>1200310</v>
      </c>
      <c r="D565" t="s">
        <v>58</v>
      </c>
      <c r="E565" t="s">
        <v>58</v>
      </c>
      <c r="F565" t="s">
        <v>290</v>
      </c>
      <c r="G565" t="s">
        <v>548</v>
      </c>
      <c r="H565" t="str">
        <f>"09051"</f>
        <v>09051</v>
      </c>
      <c r="I565" t="s">
        <v>60</v>
      </c>
      <c r="J565" s="1">
        <v>18872</v>
      </c>
      <c r="K565" t="s">
        <v>61</v>
      </c>
      <c r="L565">
        <v>29</v>
      </c>
      <c r="M565" t="str">
        <f t="shared" si="39"/>
        <v>0</v>
      </c>
      <c r="N565" t="str">
        <f t="shared" si="38"/>
        <v>0</v>
      </c>
      <c r="O565">
        <v>29</v>
      </c>
      <c r="P565" t="s">
        <v>62</v>
      </c>
      <c r="Q565" t="s">
        <v>77</v>
      </c>
      <c r="R565" t="s">
        <v>77</v>
      </c>
      <c r="S565" t="s">
        <v>64</v>
      </c>
      <c r="T565" t="s">
        <v>65</v>
      </c>
      <c r="U565" t="s">
        <v>66</v>
      </c>
      <c r="V565" t="s">
        <v>66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67</v>
      </c>
      <c r="AD565" t="b">
        <v>0</v>
      </c>
      <c r="AE565" t="b">
        <v>0</v>
      </c>
      <c r="AF565" t="s">
        <v>68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69</v>
      </c>
      <c r="AO565" t="s">
        <v>70</v>
      </c>
      <c r="AP565" t="b">
        <v>0</v>
      </c>
      <c r="AQ565" t="b">
        <v>0</v>
      </c>
      <c r="AR565" t="s">
        <v>71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D565" t="s">
        <v>60</v>
      </c>
    </row>
    <row r="566" spans="1:56" x14ac:dyDescent="0.25">
      <c r="A566" t="s">
        <v>269</v>
      </c>
      <c r="B566" t="s">
        <v>272</v>
      </c>
      <c r="C566" t="str">
        <f>"0708340"</f>
        <v>0708340</v>
      </c>
      <c r="D566" t="s">
        <v>89</v>
      </c>
      <c r="E566" t="s">
        <v>89</v>
      </c>
      <c r="F566" t="s">
        <v>273</v>
      </c>
      <c r="G566" t="s">
        <v>489</v>
      </c>
      <c r="H566" t="str">
        <f>"06009"</f>
        <v>06009</v>
      </c>
      <c r="I566" t="s">
        <v>60</v>
      </c>
      <c r="J566" s="2">
        <v>42895</v>
      </c>
      <c r="K566" t="s">
        <v>61</v>
      </c>
      <c r="L566">
        <v>30</v>
      </c>
      <c r="M566" t="str">
        <f t="shared" si="39"/>
        <v>0</v>
      </c>
      <c r="N566" t="str">
        <f t="shared" si="38"/>
        <v>0</v>
      </c>
      <c r="O566">
        <v>30</v>
      </c>
      <c r="P566" t="s">
        <v>62</v>
      </c>
      <c r="Q566" t="s">
        <v>77</v>
      </c>
      <c r="R566" t="s">
        <v>77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67</v>
      </c>
      <c r="AD566" t="b">
        <v>0</v>
      </c>
      <c r="AE566" t="b">
        <v>0</v>
      </c>
      <c r="AF566" t="s">
        <v>68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69</v>
      </c>
      <c r="AO566" t="s">
        <v>70</v>
      </c>
      <c r="AP566" t="b">
        <v>0</v>
      </c>
      <c r="AQ566" t="b">
        <v>0</v>
      </c>
      <c r="AR566" t="s">
        <v>71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D566" t="s">
        <v>60</v>
      </c>
    </row>
    <row r="567" spans="1:56" x14ac:dyDescent="0.25">
      <c r="A567" t="s">
        <v>167</v>
      </c>
      <c r="B567" t="s">
        <v>551</v>
      </c>
      <c r="C567">
        <v>1001310</v>
      </c>
      <c r="D567" t="s">
        <v>89</v>
      </c>
      <c r="E567" t="s">
        <v>89</v>
      </c>
      <c r="F567" t="s">
        <v>180</v>
      </c>
      <c r="G567" t="s">
        <v>603</v>
      </c>
      <c r="H567" t="str">
        <f>"06059"</f>
        <v>06059</v>
      </c>
      <c r="I567" t="s">
        <v>60</v>
      </c>
      <c r="J567" s="1">
        <v>21702</v>
      </c>
      <c r="K567" t="s">
        <v>61</v>
      </c>
      <c r="L567">
        <v>15</v>
      </c>
      <c r="M567" t="str">
        <f t="shared" si="39"/>
        <v>0</v>
      </c>
      <c r="N567" t="str">
        <f t="shared" si="38"/>
        <v>0</v>
      </c>
      <c r="O567">
        <v>15</v>
      </c>
      <c r="P567" t="s">
        <v>83</v>
      </c>
      <c r="Q567" t="s">
        <v>77</v>
      </c>
      <c r="R567" t="s">
        <v>77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0</v>
      </c>
      <c r="Z567" t="b">
        <v>0</v>
      </c>
      <c r="AA567">
        <v>103</v>
      </c>
      <c r="AB567">
        <v>230</v>
      </c>
      <c r="AC567" t="s">
        <v>78</v>
      </c>
      <c r="AD567" t="b">
        <v>0</v>
      </c>
      <c r="AE567" t="b">
        <v>1</v>
      </c>
      <c r="AF567" t="s">
        <v>68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69</v>
      </c>
      <c r="AO567" t="s">
        <v>70</v>
      </c>
      <c r="AP567" t="b">
        <v>0</v>
      </c>
      <c r="AQ567" t="b">
        <v>0</v>
      </c>
      <c r="AR567" t="s">
        <v>71</v>
      </c>
      <c r="AS567" t="b">
        <v>0</v>
      </c>
      <c r="AT567" t="s">
        <v>72</v>
      </c>
      <c r="AU567" t="s">
        <v>60</v>
      </c>
      <c r="AX567" t="s">
        <v>60</v>
      </c>
      <c r="AY567" t="s">
        <v>60</v>
      </c>
      <c r="BA567" t="b">
        <v>1</v>
      </c>
      <c r="BB567" t="s">
        <v>60</v>
      </c>
      <c r="BD567" t="s">
        <v>60</v>
      </c>
    </row>
    <row r="568" spans="1:56" x14ac:dyDescent="0.25">
      <c r="A568" t="s">
        <v>124</v>
      </c>
      <c r="B568" t="s">
        <v>151</v>
      </c>
      <c r="C568">
        <v>1006310</v>
      </c>
      <c r="D568" t="s">
        <v>58</v>
      </c>
      <c r="E568" t="s">
        <v>58</v>
      </c>
      <c r="F568" t="s">
        <v>149</v>
      </c>
      <c r="G568" t="s">
        <v>604</v>
      </c>
      <c r="H568" t="str">
        <f t="shared" ref="H568:H573" si="40">"06001"</f>
        <v>06001</v>
      </c>
      <c r="I568" t="s">
        <v>60</v>
      </c>
      <c r="J568" s="2">
        <v>42887</v>
      </c>
      <c r="K568" t="s">
        <v>61</v>
      </c>
      <c r="L568">
        <v>25</v>
      </c>
      <c r="M568" t="str">
        <f t="shared" si="39"/>
        <v>0</v>
      </c>
      <c r="N568" t="str">
        <f t="shared" si="38"/>
        <v>0</v>
      </c>
      <c r="O568">
        <v>25</v>
      </c>
      <c r="P568" t="s">
        <v>83</v>
      </c>
      <c r="Q568" t="s">
        <v>77</v>
      </c>
      <c r="R568" t="s">
        <v>77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67</v>
      </c>
      <c r="AD568" t="b">
        <v>0</v>
      </c>
      <c r="AE568" t="b">
        <v>0</v>
      </c>
      <c r="AF568" t="s">
        <v>68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69</v>
      </c>
      <c r="AO568" t="s">
        <v>70</v>
      </c>
      <c r="AP568" t="b">
        <v>0</v>
      </c>
      <c r="AQ568" t="b">
        <v>0</v>
      </c>
      <c r="AR568" t="s">
        <v>71</v>
      </c>
      <c r="AS568" t="b">
        <v>0</v>
      </c>
      <c r="AT568" t="s">
        <v>60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D568" t="s">
        <v>60</v>
      </c>
    </row>
    <row r="569" spans="1:56" x14ac:dyDescent="0.25">
      <c r="A569" t="s">
        <v>124</v>
      </c>
      <c r="B569" t="s">
        <v>148</v>
      </c>
      <c r="C569">
        <v>1006310</v>
      </c>
      <c r="D569" t="s">
        <v>58</v>
      </c>
      <c r="E569" t="s">
        <v>58</v>
      </c>
      <c r="F569" t="s">
        <v>149</v>
      </c>
      <c r="G569" t="s">
        <v>605</v>
      </c>
      <c r="H569" t="str">
        <f t="shared" si="40"/>
        <v>06001</v>
      </c>
      <c r="I569" t="s">
        <v>60</v>
      </c>
      <c r="J569" s="2">
        <v>42887</v>
      </c>
      <c r="K569" t="s">
        <v>61</v>
      </c>
      <c r="L569">
        <v>25</v>
      </c>
      <c r="M569" t="str">
        <f t="shared" si="39"/>
        <v>0</v>
      </c>
      <c r="N569" t="str">
        <f t="shared" si="38"/>
        <v>0</v>
      </c>
      <c r="O569">
        <v>25</v>
      </c>
      <c r="P569" t="s">
        <v>86</v>
      </c>
      <c r="Q569" t="s">
        <v>77</v>
      </c>
      <c r="R569" t="s">
        <v>77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67</v>
      </c>
      <c r="AD569" t="b">
        <v>0</v>
      </c>
      <c r="AE569" t="b">
        <v>0</v>
      </c>
      <c r="AF569" t="s">
        <v>68</v>
      </c>
      <c r="AG569" t="s">
        <v>60</v>
      </c>
      <c r="AH569" t="s">
        <v>60</v>
      </c>
      <c r="AI569" t="b">
        <v>1</v>
      </c>
      <c r="AJ569" t="s">
        <v>60</v>
      </c>
      <c r="AK569" t="s">
        <v>60</v>
      </c>
      <c r="AL569" t="s">
        <v>60</v>
      </c>
      <c r="AM569" t="s">
        <v>60</v>
      </c>
      <c r="AN569" t="s">
        <v>69</v>
      </c>
      <c r="AO569" t="s">
        <v>70</v>
      </c>
      <c r="AP569" t="b">
        <v>0</v>
      </c>
      <c r="AQ569" t="b">
        <v>0</v>
      </c>
      <c r="AR569" t="s">
        <v>71</v>
      </c>
      <c r="AS569" t="b">
        <v>0</v>
      </c>
      <c r="AT569" t="s">
        <v>60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D569" t="s">
        <v>60</v>
      </c>
    </row>
    <row r="570" spans="1:56" x14ac:dyDescent="0.25">
      <c r="A570" t="s">
        <v>124</v>
      </c>
      <c r="B570" t="s">
        <v>606</v>
      </c>
      <c r="C570">
        <v>1006320</v>
      </c>
      <c r="D570" t="s">
        <v>58</v>
      </c>
      <c r="E570" t="s">
        <v>58</v>
      </c>
      <c r="F570" t="s">
        <v>149</v>
      </c>
      <c r="G570" t="s">
        <v>607</v>
      </c>
      <c r="H570" t="str">
        <f t="shared" si="40"/>
        <v>06001</v>
      </c>
      <c r="I570" t="s">
        <v>60</v>
      </c>
      <c r="J570" s="2">
        <v>42887</v>
      </c>
      <c r="K570" t="s">
        <v>61</v>
      </c>
      <c r="L570">
        <v>25</v>
      </c>
      <c r="M570" t="str">
        <f t="shared" si="39"/>
        <v>0</v>
      </c>
      <c r="N570" t="str">
        <f t="shared" si="38"/>
        <v>0</v>
      </c>
      <c r="O570">
        <v>25</v>
      </c>
      <c r="P570" t="s">
        <v>83</v>
      </c>
      <c r="Q570" t="s">
        <v>77</v>
      </c>
      <c r="R570" t="s">
        <v>77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67</v>
      </c>
      <c r="AD570" t="b">
        <v>0</v>
      </c>
      <c r="AE570" t="b">
        <v>0</v>
      </c>
      <c r="AF570" t="s">
        <v>68</v>
      </c>
      <c r="AG570" t="s">
        <v>60</v>
      </c>
      <c r="AH570" t="s">
        <v>60</v>
      </c>
      <c r="AI570" t="b">
        <v>1</v>
      </c>
      <c r="AJ570" t="s">
        <v>156</v>
      </c>
      <c r="AK570" t="s">
        <v>60</v>
      </c>
      <c r="AL570" t="s">
        <v>60</v>
      </c>
      <c r="AM570" t="s">
        <v>60</v>
      </c>
      <c r="AN570" t="s">
        <v>69</v>
      </c>
      <c r="AO570" t="s">
        <v>70</v>
      </c>
      <c r="AP570" t="b">
        <v>0</v>
      </c>
      <c r="AQ570" t="b">
        <v>0</v>
      </c>
      <c r="AR570" t="s">
        <v>71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D570" t="s">
        <v>60</v>
      </c>
    </row>
    <row r="571" spans="1:56" x14ac:dyDescent="0.25">
      <c r="A571" t="s">
        <v>124</v>
      </c>
      <c r="B571" t="s">
        <v>165</v>
      </c>
      <c r="C571">
        <v>1006320</v>
      </c>
      <c r="D571" t="s">
        <v>58</v>
      </c>
      <c r="E571" t="s">
        <v>58</v>
      </c>
      <c r="F571" t="s">
        <v>149</v>
      </c>
      <c r="G571" t="s">
        <v>608</v>
      </c>
      <c r="H571" t="str">
        <f t="shared" si="40"/>
        <v>06001</v>
      </c>
      <c r="I571" t="s">
        <v>60</v>
      </c>
      <c r="J571" s="2">
        <v>42887</v>
      </c>
      <c r="K571" t="s">
        <v>61</v>
      </c>
      <c r="L571">
        <v>25</v>
      </c>
      <c r="M571" t="str">
        <f t="shared" si="39"/>
        <v>0</v>
      </c>
      <c r="N571" t="str">
        <f t="shared" si="38"/>
        <v>0</v>
      </c>
      <c r="O571">
        <v>25</v>
      </c>
      <c r="P571" t="s">
        <v>86</v>
      </c>
      <c r="Q571" t="s">
        <v>77</v>
      </c>
      <c r="R571" t="s">
        <v>77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67</v>
      </c>
      <c r="AD571" t="b">
        <v>0</v>
      </c>
      <c r="AE571" t="b">
        <v>0</v>
      </c>
      <c r="AF571" t="s">
        <v>68</v>
      </c>
      <c r="AG571" t="s">
        <v>60</v>
      </c>
      <c r="AH571" t="s">
        <v>60</v>
      </c>
      <c r="AI571" t="b">
        <v>1</v>
      </c>
      <c r="AJ571" t="s">
        <v>156</v>
      </c>
      <c r="AK571" t="s">
        <v>60</v>
      </c>
      <c r="AL571" t="s">
        <v>60</v>
      </c>
      <c r="AM571" t="s">
        <v>60</v>
      </c>
      <c r="AN571" t="s">
        <v>69</v>
      </c>
      <c r="AO571" t="s">
        <v>70</v>
      </c>
      <c r="AP571" t="b">
        <v>0</v>
      </c>
      <c r="AQ571" t="b">
        <v>0</v>
      </c>
      <c r="AR571" t="s">
        <v>71</v>
      </c>
      <c r="AS571" t="b">
        <v>0</v>
      </c>
      <c r="AT571" t="s">
        <v>60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D571" t="s">
        <v>60</v>
      </c>
    </row>
    <row r="572" spans="1:56" x14ac:dyDescent="0.25">
      <c r="A572" t="s">
        <v>124</v>
      </c>
      <c r="B572" t="s">
        <v>609</v>
      </c>
      <c r="C572">
        <v>1006330</v>
      </c>
      <c r="D572" t="s">
        <v>58</v>
      </c>
      <c r="E572" t="s">
        <v>58</v>
      </c>
      <c r="F572" t="s">
        <v>149</v>
      </c>
      <c r="G572" t="s">
        <v>607</v>
      </c>
      <c r="H572" t="str">
        <f t="shared" si="40"/>
        <v>06001</v>
      </c>
      <c r="I572" t="s">
        <v>60</v>
      </c>
      <c r="J572" s="2">
        <v>42887</v>
      </c>
      <c r="K572" t="s">
        <v>61</v>
      </c>
      <c r="L572">
        <v>25</v>
      </c>
      <c r="M572" t="str">
        <f t="shared" si="39"/>
        <v>0</v>
      </c>
      <c r="N572" t="str">
        <f t="shared" si="38"/>
        <v>0</v>
      </c>
      <c r="O572">
        <v>25</v>
      </c>
      <c r="P572" t="s">
        <v>83</v>
      </c>
      <c r="Q572" t="s">
        <v>77</v>
      </c>
      <c r="R572" t="s">
        <v>77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67</v>
      </c>
      <c r="AD572" t="b">
        <v>0</v>
      </c>
      <c r="AE572" t="b">
        <v>0</v>
      </c>
      <c r="AF572" t="s">
        <v>68</v>
      </c>
      <c r="AG572" t="s">
        <v>60</v>
      </c>
      <c r="AH572" t="s">
        <v>60</v>
      </c>
      <c r="AI572" t="b">
        <v>1</v>
      </c>
      <c r="AJ572" t="s">
        <v>156</v>
      </c>
      <c r="AK572" t="s">
        <v>60</v>
      </c>
      <c r="AL572" t="s">
        <v>60</v>
      </c>
      <c r="AM572" t="s">
        <v>60</v>
      </c>
      <c r="AN572" t="s">
        <v>69</v>
      </c>
      <c r="AO572" t="s">
        <v>70</v>
      </c>
      <c r="AP572" t="b">
        <v>0</v>
      </c>
      <c r="AQ572" t="b">
        <v>0</v>
      </c>
      <c r="AR572" t="s">
        <v>71</v>
      </c>
      <c r="AS572" t="b">
        <v>0</v>
      </c>
      <c r="AT572" t="s">
        <v>60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D572" t="s">
        <v>60</v>
      </c>
    </row>
    <row r="573" spans="1:56" x14ac:dyDescent="0.25">
      <c r="A573" t="s">
        <v>124</v>
      </c>
      <c r="B573" t="s">
        <v>610</v>
      </c>
      <c r="C573">
        <v>1006330</v>
      </c>
      <c r="D573" t="s">
        <v>58</v>
      </c>
      <c r="E573" t="s">
        <v>58</v>
      </c>
      <c r="F573" t="s">
        <v>149</v>
      </c>
      <c r="G573" t="s">
        <v>605</v>
      </c>
      <c r="H573" t="str">
        <f t="shared" si="40"/>
        <v>06001</v>
      </c>
      <c r="I573" t="s">
        <v>60</v>
      </c>
      <c r="J573" s="2">
        <v>42887</v>
      </c>
      <c r="K573" t="s">
        <v>61</v>
      </c>
      <c r="L573">
        <v>25</v>
      </c>
      <c r="M573" t="str">
        <f t="shared" si="39"/>
        <v>0</v>
      </c>
      <c r="N573" t="str">
        <f t="shared" si="38"/>
        <v>0</v>
      </c>
      <c r="O573">
        <v>25</v>
      </c>
      <c r="P573" t="s">
        <v>86</v>
      </c>
      <c r="Q573" t="s">
        <v>77</v>
      </c>
      <c r="R573" t="s">
        <v>77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67</v>
      </c>
      <c r="AD573" t="b">
        <v>0</v>
      </c>
      <c r="AE573" t="b">
        <v>0</v>
      </c>
      <c r="AF573" t="s">
        <v>68</v>
      </c>
      <c r="AG573" t="s">
        <v>60</v>
      </c>
      <c r="AH573" t="s">
        <v>60</v>
      </c>
      <c r="AI573" t="b">
        <v>1</v>
      </c>
      <c r="AJ573" t="s">
        <v>156</v>
      </c>
      <c r="AK573" t="s">
        <v>60</v>
      </c>
      <c r="AL573" t="s">
        <v>60</v>
      </c>
      <c r="AM573" t="s">
        <v>60</v>
      </c>
      <c r="AN573" t="s">
        <v>69</v>
      </c>
      <c r="AO573" t="s">
        <v>70</v>
      </c>
      <c r="AP573" t="b">
        <v>0</v>
      </c>
      <c r="AQ573" t="b">
        <v>0</v>
      </c>
      <c r="AR573" t="s">
        <v>71</v>
      </c>
      <c r="AS573" t="b">
        <v>0</v>
      </c>
      <c r="AT573" t="s">
        <v>60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D573" t="s">
        <v>60</v>
      </c>
    </row>
    <row r="574" spans="1:56" x14ac:dyDescent="0.25">
      <c r="A574" t="s">
        <v>269</v>
      </c>
      <c r="B574" t="s">
        <v>276</v>
      </c>
      <c r="C574" t="str">
        <f>"0708350"</f>
        <v>0708350</v>
      </c>
      <c r="D574" t="s">
        <v>58</v>
      </c>
      <c r="E574" t="s">
        <v>58</v>
      </c>
      <c r="F574" t="s">
        <v>277</v>
      </c>
      <c r="G574" t="s">
        <v>495</v>
      </c>
      <c r="H574" t="str">
        <f>"06006"</f>
        <v>06006</v>
      </c>
      <c r="I574" t="s">
        <v>60</v>
      </c>
      <c r="J574" s="2">
        <v>42892</v>
      </c>
      <c r="K574" t="s">
        <v>61</v>
      </c>
      <c r="L574">
        <v>30</v>
      </c>
      <c r="M574" t="str">
        <f t="shared" si="39"/>
        <v>0</v>
      </c>
      <c r="N574" t="str">
        <f t="shared" si="38"/>
        <v>0</v>
      </c>
      <c r="O574">
        <v>30</v>
      </c>
      <c r="P574" t="s">
        <v>62</v>
      </c>
      <c r="Q574" t="s">
        <v>77</v>
      </c>
      <c r="R574" t="s">
        <v>77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67</v>
      </c>
      <c r="AD574" t="b">
        <v>0</v>
      </c>
      <c r="AE574" t="b">
        <v>0</v>
      </c>
      <c r="AF574" t="s">
        <v>68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69</v>
      </c>
      <c r="AO574" t="s">
        <v>70</v>
      </c>
      <c r="AP574" t="b">
        <v>0</v>
      </c>
      <c r="AQ574" t="b">
        <v>0</v>
      </c>
      <c r="AR574" t="s">
        <v>71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D574" t="s">
        <v>60</v>
      </c>
    </row>
    <row r="575" spans="1:56" x14ac:dyDescent="0.25">
      <c r="A575" t="s">
        <v>316</v>
      </c>
      <c r="B575" t="s">
        <v>320</v>
      </c>
      <c r="C575">
        <v>1502420</v>
      </c>
      <c r="D575" t="s">
        <v>81</v>
      </c>
      <c r="E575" t="s">
        <v>81</v>
      </c>
      <c r="F575" t="s">
        <v>323</v>
      </c>
      <c r="G575" t="s">
        <v>600</v>
      </c>
      <c r="H575" t="str">
        <f t="shared" ref="H575:H582" si="41">"02002"</f>
        <v>02002</v>
      </c>
      <c r="I575" t="s">
        <v>60</v>
      </c>
      <c r="J575" t="s">
        <v>319</v>
      </c>
      <c r="K575" t="s">
        <v>61</v>
      </c>
      <c r="L575">
        <v>10</v>
      </c>
      <c r="M575" t="str">
        <f t="shared" si="39"/>
        <v>0</v>
      </c>
      <c r="N575" t="str">
        <f t="shared" si="38"/>
        <v>0</v>
      </c>
      <c r="O575">
        <v>10</v>
      </c>
      <c r="P575" t="s">
        <v>86</v>
      </c>
      <c r="Q575" t="s">
        <v>77</v>
      </c>
      <c r="R575" t="s">
        <v>77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103</v>
      </c>
      <c r="AB575">
        <v>235</v>
      </c>
      <c r="AC575" t="s">
        <v>67</v>
      </c>
      <c r="AD575" t="b">
        <v>0</v>
      </c>
      <c r="AE575" t="b">
        <v>0</v>
      </c>
      <c r="AF575" t="s">
        <v>68</v>
      </c>
      <c r="AG575" t="s">
        <v>60</v>
      </c>
      <c r="AH575" t="s">
        <v>60</v>
      </c>
      <c r="AI575" t="b">
        <v>1</v>
      </c>
      <c r="AJ575" t="s">
        <v>60</v>
      </c>
      <c r="AK575" t="s">
        <v>60</v>
      </c>
      <c r="AL575" t="s">
        <v>60</v>
      </c>
      <c r="AM575" t="s">
        <v>60</v>
      </c>
      <c r="AN575" t="s">
        <v>69</v>
      </c>
      <c r="AO575" t="s">
        <v>108</v>
      </c>
      <c r="AP575" t="b">
        <v>0</v>
      </c>
      <c r="AQ575" t="b">
        <v>0</v>
      </c>
      <c r="AR575" t="s">
        <v>71</v>
      </c>
      <c r="AS575" t="b">
        <v>0</v>
      </c>
      <c r="AT575" t="s">
        <v>60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D575" t="s">
        <v>60</v>
      </c>
    </row>
    <row r="576" spans="1:56" x14ac:dyDescent="0.25">
      <c r="A576" t="s">
        <v>316</v>
      </c>
      <c r="B576" t="s">
        <v>317</v>
      </c>
      <c r="C576">
        <v>1502410</v>
      </c>
      <c r="D576" t="s">
        <v>81</v>
      </c>
      <c r="E576" t="s">
        <v>81</v>
      </c>
      <c r="F576" t="s">
        <v>323</v>
      </c>
      <c r="G576" t="s">
        <v>561</v>
      </c>
      <c r="H576" t="str">
        <f t="shared" si="41"/>
        <v>02002</v>
      </c>
      <c r="I576" t="s">
        <v>60</v>
      </c>
      <c r="J576" t="s">
        <v>319</v>
      </c>
      <c r="K576" t="s">
        <v>61</v>
      </c>
      <c r="L576">
        <v>30</v>
      </c>
      <c r="M576" t="str">
        <f t="shared" si="39"/>
        <v>0</v>
      </c>
      <c r="N576" t="str">
        <f t="shared" si="38"/>
        <v>0</v>
      </c>
      <c r="O576">
        <v>30</v>
      </c>
      <c r="P576" t="s">
        <v>86</v>
      </c>
      <c r="Q576" t="s">
        <v>77</v>
      </c>
      <c r="R576" t="s">
        <v>77</v>
      </c>
      <c r="S576" t="s">
        <v>64</v>
      </c>
      <c r="T576" t="s">
        <v>65</v>
      </c>
      <c r="U576" t="s">
        <v>66</v>
      </c>
      <c r="V576" t="s">
        <v>66</v>
      </c>
      <c r="X576" t="b">
        <v>1</v>
      </c>
      <c r="Y576" t="b">
        <v>1</v>
      </c>
      <c r="Z576" t="b">
        <v>1</v>
      </c>
      <c r="AA576">
        <v>103</v>
      </c>
      <c r="AB576">
        <v>235</v>
      </c>
      <c r="AC576" t="s">
        <v>67</v>
      </c>
      <c r="AD576" t="b">
        <v>0</v>
      </c>
      <c r="AE576" t="b">
        <v>0</v>
      </c>
      <c r="AF576" t="s">
        <v>68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69</v>
      </c>
      <c r="AO576" t="s">
        <v>108</v>
      </c>
      <c r="AP576" t="b">
        <v>0</v>
      </c>
      <c r="AQ576" t="b">
        <v>0</v>
      </c>
      <c r="AR576" t="s">
        <v>71</v>
      </c>
      <c r="AS576" t="b">
        <v>0</v>
      </c>
      <c r="AT576" t="s">
        <v>60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D576" t="s">
        <v>60</v>
      </c>
    </row>
    <row r="577" spans="1:56" x14ac:dyDescent="0.25">
      <c r="A577" t="s">
        <v>316</v>
      </c>
      <c r="B577" t="s">
        <v>320</v>
      </c>
      <c r="C577">
        <v>1502420</v>
      </c>
      <c r="D577" t="s">
        <v>58</v>
      </c>
      <c r="E577" t="s">
        <v>58</v>
      </c>
      <c r="F577" t="s">
        <v>318</v>
      </c>
      <c r="G577" t="s">
        <v>611</v>
      </c>
      <c r="H577" t="str">
        <f t="shared" si="41"/>
        <v>02002</v>
      </c>
      <c r="I577" t="s">
        <v>60</v>
      </c>
      <c r="J577" t="s">
        <v>319</v>
      </c>
      <c r="K577" t="s">
        <v>61</v>
      </c>
      <c r="L577">
        <v>25</v>
      </c>
      <c r="M577" t="str">
        <f t="shared" si="39"/>
        <v>0</v>
      </c>
      <c r="N577" t="str">
        <f t="shared" si="38"/>
        <v>0</v>
      </c>
      <c r="O577">
        <v>25</v>
      </c>
      <c r="P577" t="s">
        <v>86</v>
      </c>
      <c r="Q577" t="s">
        <v>77</v>
      </c>
      <c r="R577" t="s">
        <v>77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67</v>
      </c>
      <c r="AD577" t="b">
        <v>0</v>
      </c>
      <c r="AE577" t="b">
        <v>0</v>
      </c>
      <c r="AF577" t="s">
        <v>68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69</v>
      </c>
      <c r="AO577" t="s">
        <v>108</v>
      </c>
      <c r="AP577" t="b">
        <v>0</v>
      </c>
      <c r="AQ577" t="b">
        <v>0</v>
      </c>
      <c r="AR577" t="s">
        <v>71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D577" t="s">
        <v>60</v>
      </c>
    </row>
    <row r="578" spans="1:56" x14ac:dyDescent="0.25">
      <c r="A578" t="s">
        <v>316</v>
      </c>
      <c r="B578" t="s">
        <v>320</v>
      </c>
      <c r="C578">
        <v>1502420</v>
      </c>
      <c r="D578" t="s">
        <v>87</v>
      </c>
      <c r="E578" t="s">
        <v>87</v>
      </c>
      <c r="F578" t="s">
        <v>318</v>
      </c>
      <c r="G578" t="s">
        <v>612</v>
      </c>
      <c r="H578" t="str">
        <f t="shared" si="41"/>
        <v>02002</v>
      </c>
      <c r="I578" t="s">
        <v>60</v>
      </c>
      <c r="J578" t="s">
        <v>319</v>
      </c>
      <c r="K578" t="s">
        <v>61</v>
      </c>
      <c r="L578">
        <v>16</v>
      </c>
      <c r="M578" t="str">
        <f t="shared" si="39"/>
        <v>0</v>
      </c>
      <c r="N578" t="str">
        <f t="shared" si="38"/>
        <v>0</v>
      </c>
      <c r="O578">
        <v>16</v>
      </c>
      <c r="P578" t="s">
        <v>83</v>
      </c>
      <c r="Q578" t="s">
        <v>77</v>
      </c>
      <c r="R578" t="s">
        <v>77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>
        <v>235</v>
      </c>
      <c r="AC578" t="s">
        <v>67</v>
      </c>
      <c r="AD578" t="b">
        <v>0</v>
      </c>
      <c r="AE578" t="b">
        <v>0</v>
      </c>
      <c r="AF578" t="s">
        <v>68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69</v>
      </c>
      <c r="AO578" t="s">
        <v>108</v>
      </c>
      <c r="AP578" t="b">
        <v>0</v>
      </c>
      <c r="AQ578" t="b">
        <v>0</v>
      </c>
      <c r="AR578" t="s">
        <v>71</v>
      </c>
      <c r="AS578" t="b">
        <v>0</v>
      </c>
      <c r="AT578" t="s">
        <v>60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D578" t="s">
        <v>60</v>
      </c>
    </row>
    <row r="579" spans="1:56" x14ac:dyDescent="0.25">
      <c r="A579" t="s">
        <v>316</v>
      </c>
      <c r="B579" t="s">
        <v>317</v>
      </c>
      <c r="C579">
        <v>1502410</v>
      </c>
      <c r="D579" t="s">
        <v>87</v>
      </c>
      <c r="E579" t="s">
        <v>87</v>
      </c>
      <c r="F579" t="s">
        <v>318</v>
      </c>
      <c r="G579" t="s">
        <v>611</v>
      </c>
      <c r="H579" t="str">
        <f t="shared" si="41"/>
        <v>02002</v>
      </c>
      <c r="I579" t="s">
        <v>60</v>
      </c>
      <c r="J579" t="s">
        <v>319</v>
      </c>
      <c r="K579" t="s">
        <v>61</v>
      </c>
      <c r="L579">
        <v>20</v>
      </c>
      <c r="M579" t="str">
        <f t="shared" si="39"/>
        <v>0</v>
      </c>
      <c r="N579" t="str">
        <f t="shared" si="38"/>
        <v>0</v>
      </c>
      <c r="O579">
        <v>20</v>
      </c>
      <c r="P579" t="s">
        <v>83</v>
      </c>
      <c r="Q579" t="s">
        <v>77</v>
      </c>
      <c r="R579" t="s">
        <v>77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>
        <v>235</v>
      </c>
      <c r="AC579" t="s">
        <v>67</v>
      </c>
      <c r="AD579" t="b">
        <v>0</v>
      </c>
      <c r="AE579" t="b">
        <v>0</v>
      </c>
      <c r="AF579" t="s">
        <v>68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69</v>
      </c>
      <c r="AO579" t="s">
        <v>108</v>
      </c>
      <c r="AP579" t="b">
        <v>0</v>
      </c>
      <c r="AQ579" t="b">
        <v>0</v>
      </c>
      <c r="AR579" t="s">
        <v>71</v>
      </c>
      <c r="AS579" t="b">
        <v>0</v>
      </c>
      <c r="AT579" t="s">
        <v>60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D579" t="s">
        <v>60</v>
      </c>
    </row>
    <row r="580" spans="1:56" x14ac:dyDescent="0.25">
      <c r="A580" t="s">
        <v>316</v>
      </c>
      <c r="B580" t="s">
        <v>320</v>
      </c>
      <c r="C580">
        <v>1502420</v>
      </c>
      <c r="D580" t="s">
        <v>74</v>
      </c>
      <c r="E580" t="s">
        <v>74</v>
      </c>
      <c r="F580" t="s">
        <v>318</v>
      </c>
      <c r="G580" t="s">
        <v>613</v>
      </c>
      <c r="H580" t="str">
        <f t="shared" si="41"/>
        <v>02002</v>
      </c>
      <c r="I580" t="s">
        <v>60</v>
      </c>
      <c r="J580" t="s">
        <v>319</v>
      </c>
      <c r="K580" t="s">
        <v>61</v>
      </c>
      <c r="L580">
        <v>18</v>
      </c>
      <c r="M580" t="str">
        <f t="shared" si="39"/>
        <v>0</v>
      </c>
      <c r="N580" t="str">
        <f t="shared" si="38"/>
        <v>0</v>
      </c>
      <c r="O580">
        <v>18</v>
      </c>
      <c r="P580" t="s">
        <v>86</v>
      </c>
      <c r="Q580" t="s">
        <v>77</v>
      </c>
      <c r="R580" t="s">
        <v>77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>
        <v>235</v>
      </c>
      <c r="AC580" t="s">
        <v>67</v>
      </c>
      <c r="AD580" t="b">
        <v>0</v>
      </c>
      <c r="AE580" t="b">
        <v>0</v>
      </c>
      <c r="AF580" t="s">
        <v>68</v>
      </c>
      <c r="AG580" t="s">
        <v>60</v>
      </c>
      <c r="AH580" t="s">
        <v>60</v>
      </c>
      <c r="AI580" t="b">
        <v>1</v>
      </c>
      <c r="AJ580" t="s">
        <v>60</v>
      </c>
      <c r="AK580" t="s">
        <v>60</v>
      </c>
      <c r="AL580" t="s">
        <v>60</v>
      </c>
      <c r="AM580" t="s">
        <v>60</v>
      </c>
      <c r="AN580" t="s">
        <v>69</v>
      </c>
      <c r="AO580" t="s">
        <v>108</v>
      </c>
      <c r="AP580" t="b">
        <v>0</v>
      </c>
      <c r="AQ580" t="b">
        <v>0</v>
      </c>
      <c r="AR580" t="s">
        <v>71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316</v>
      </c>
      <c r="B581" t="s">
        <v>320</v>
      </c>
      <c r="C581">
        <v>1502420</v>
      </c>
      <c r="D581" t="s">
        <v>74</v>
      </c>
      <c r="E581" t="s">
        <v>74</v>
      </c>
      <c r="F581" t="s">
        <v>318</v>
      </c>
      <c r="G581" t="s">
        <v>614</v>
      </c>
      <c r="H581" t="str">
        <f t="shared" si="41"/>
        <v>02002</v>
      </c>
      <c r="I581" t="s">
        <v>60</v>
      </c>
      <c r="J581" t="s">
        <v>319</v>
      </c>
      <c r="K581" t="s">
        <v>61</v>
      </c>
      <c r="L581">
        <v>25</v>
      </c>
      <c r="M581" t="str">
        <f t="shared" si="39"/>
        <v>0</v>
      </c>
      <c r="N581" t="str">
        <f t="shared" si="38"/>
        <v>0</v>
      </c>
      <c r="O581">
        <v>25</v>
      </c>
      <c r="P581" t="s">
        <v>83</v>
      </c>
      <c r="Q581" t="s">
        <v>77</v>
      </c>
      <c r="R581" t="s">
        <v>77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>
        <v>235</v>
      </c>
      <c r="AC581" t="s">
        <v>67</v>
      </c>
      <c r="AD581" t="b">
        <v>0</v>
      </c>
      <c r="AE581" t="b">
        <v>0</v>
      </c>
      <c r="AF581" t="s">
        <v>68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69</v>
      </c>
      <c r="AO581" t="s">
        <v>108</v>
      </c>
      <c r="AP581" t="b">
        <v>0</v>
      </c>
      <c r="AQ581" t="b">
        <v>0</v>
      </c>
      <c r="AR581" t="s">
        <v>71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316</v>
      </c>
      <c r="B582" t="s">
        <v>317</v>
      </c>
      <c r="C582">
        <v>1502410</v>
      </c>
      <c r="D582" t="s">
        <v>58</v>
      </c>
      <c r="E582" t="s">
        <v>58</v>
      </c>
      <c r="F582" t="s">
        <v>318</v>
      </c>
      <c r="G582" t="s">
        <v>615</v>
      </c>
      <c r="H582" t="str">
        <f t="shared" si="41"/>
        <v>02002</v>
      </c>
      <c r="I582" t="s">
        <v>60</v>
      </c>
      <c r="J582" t="s">
        <v>319</v>
      </c>
      <c r="K582" t="s">
        <v>61</v>
      </c>
      <c r="L582">
        <v>34</v>
      </c>
      <c r="M582" t="str">
        <f t="shared" si="39"/>
        <v>0</v>
      </c>
      <c r="N582" t="str">
        <f t="shared" si="38"/>
        <v>0</v>
      </c>
      <c r="O582">
        <v>34</v>
      </c>
      <c r="P582" t="s">
        <v>86</v>
      </c>
      <c r="Q582" t="s">
        <v>77</v>
      </c>
      <c r="R582" t="s">
        <v>77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67</v>
      </c>
      <c r="AD582" t="b">
        <v>0</v>
      </c>
      <c r="AE582" t="b">
        <v>0</v>
      </c>
      <c r="AF582" t="s">
        <v>68</v>
      </c>
      <c r="AG582" t="s">
        <v>60</v>
      </c>
      <c r="AH582" t="s">
        <v>60</v>
      </c>
      <c r="AI582" t="b">
        <v>1</v>
      </c>
      <c r="AJ582" t="s">
        <v>60</v>
      </c>
      <c r="AK582" t="s">
        <v>60</v>
      </c>
      <c r="AL582" t="s">
        <v>60</v>
      </c>
      <c r="AM582" t="s">
        <v>60</v>
      </c>
      <c r="AN582" t="s">
        <v>69</v>
      </c>
      <c r="AO582" t="s">
        <v>108</v>
      </c>
      <c r="AP582" t="b">
        <v>0</v>
      </c>
      <c r="AQ582" t="b">
        <v>0</v>
      </c>
      <c r="AR582" t="s">
        <v>71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205</v>
      </c>
      <c r="B583" t="s">
        <v>616</v>
      </c>
      <c r="C583">
        <v>1302520</v>
      </c>
      <c r="D583" t="s">
        <v>131</v>
      </c>
      <c r="E583" t="s">
        <v>131</v>
      </c>
      <c r="F583" t="s">
        <v>207</v>
      </c>
      <c r="G583" t="s">
        <v>489</v>
      </c>
      <c r="H583">
        <v>19001</v>
      </c>
      <c r="I583" t="s">
        <v>60</v>
      </c>
      <c r="J583" t="s">
        <v>319</v>
      </c>
      <c r="K583" t="s">
        <v>61</v>
      </c>
      <c r="L583">
        <v>10</v>
      </c>
      <c r="M583" t="str">
        <f t="shared" si="39"/>
        <v>0</v>
      </c>
      <c r="N583" t="str">
        <f t="shared" si="38"/>
        <v>0</v>
      </c>
      <c r="O583">
        <v>10</v>
      </c>
      <c r="P583" t="s">
        <v>62</v>
      </c>
      <c r="Q583" t="s">
        <v>77</v>
      </c>
      <c r="R583" t="s">
        <v>77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67</v>
      </c>
      <c r="AD583" t="b">
        <v>0</v>
      </c>
      <c r="AE583" t="b">
        <v>0</v>
      </c>
      <c r="AF583" t="s">
        <v>68</v>
      </c>
      <c r="AG583" t="s">
        <v>60</v>
      </c>
      <c r="AH583" t="s">
        <v>60</v>
      </c>
      <c r="AI583" t="b">
        <v>1</v>
      </c>
      <c r="AJ583" t="s">
        <v>60</v>
      </c>
      <c r="AK583" t="s">
        <v>60</v>
      </c>
      <c r="AL583" t="s">
        <v>60</v>
      </c>
      <c r="AM583" t="s">
        <v>60</v>
      </c>
      <c r="AN583" t="s">
        <v>69</v>
      </c>
      <c r="AO583" t="s">
        <v>70</v>
      </c>
      <c r="AP583" t="b">
        <v>0</v>
      </c>
      <c r="AQ583" t="b">
        <v>0</v>
      </c>
      <c r="AR583" t="s">
        <v>71</v>
      </c>
      <c r="AS583" t="b">
        <v>0</v>
      </c>
      <c r="AT583" t="s">
        <v>60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205</v>
      </c>
      <c r="B584" t="s">
        <v>257</v>
      </c>
      <c r="C584" t="str">
        <f>"0400420"</f>
        <v>0400420</v>
      </c>
      <c r="D584" t="s">
        <v>58</v>
      </c>
      <c r="E584" t="s">
        <v>58</v>
      </c>
      <c r="F584" t="s">
        <v>231</v>
      </c>
      <c r="G584" t="s">
        <v>497</v>
      </c>
      <c r="H584">
        <v>19003</v>
      </c>
      <c r="I584" t="s">
        <v>60</v>
      </c>
      <c r="J584" t="s">
        <v>232</v>
      </c>
      <c r="K584" t="s">
        <v>61</v>
      </c>
      <c r="L584">
        <v>10</v>
      </c>
      <c r="M584" t="str">
        <f t="shared" si="39"/>
        <v>0</v>
      </c>
      <c r="N584" t="str">
        <f t="shared" si="38"/>
        <v>0</v>
      </c>
      <c r="O584">
        <v>10</v>
      </c>
      <c r="P584" t="s">
        <v>83</v>
      </c>
      <c r="Q584" t="s">
        <v>77</v>
      </c>
      <c r="R584" t="s">
        <v>77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67</v>
      </c>
      <c r="AD584" t="b">
        <v>0</v>
      </c>
      <c r="AE584" t="b">
        <v>0</v>
      </c>
      <c r="AF584" t="s">
        <v>68</v>
      </c>
      <c r="AG584" t="s">
        <v>60</v>
      </c>
      <c r="AH584" t="s">
        <v>60</v>
      </c>
      <c r="AI584" t="b">
        <v>1</v>
      </c>
      <c r="AJ584" t="s">
        <v>60</v>
      </c>
      <c r="AK584" t="s">
        <v>60</v>
      </c>
      <c r="AL584" t="s">
        <v>60</v>
      </c>
      <c r="AM584" t="s">
        <v>60</v>
      </c>
      <c r="AN584" t="s">
        <v>69</v>
      </c>
      <c r="AO584" t="s">
        <v>70</v>
      </c>
      <c r="AP584" t="b">
        <v>0</v>
      </c>
      <c r="AQ584" t="b">
        <v>0</v>
      </c>
      <c r="AR584" t="s">
        <v>71</v>
      </c>
      <c r="AS584" t="b">
        <v>0</v>
      </c>
      <c r="AT584" t="s">
        <v>60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205</v>
      </c>
      <c r="B585" t="s">
        <v>258</v>
      </c>
      <c r="C585" t="str">
        <f>"0400420"</f>
        <v>0400420</v>
      </c>
      <c r="D585" t="s">
        <v>58</v>
      </c>
      <c r="E585" t="s">
        <v>58</v>
      </c>
      <c r="F585" t="s">
        <v>231</v>
      </c>
      <c r="G585" t="s">
        <v>617</v>
      </c>
      <c r="H585">
        <v>19003</v>
      </c>
      <c r="I585" t="s">
        <v>60</v>
      </c>
      <c r="J585" t="s">
        <v>232</v>
      </c>
      <c r="K585" t="s">
        <v>61</v>
      </c>
      <c r="L585">
        <v>10</v>
      </c>
      <c r="M585" t="str">
        <f t="shared" si="39"/>
        <v>0</v>
      </c>
      <c r="N585" t="str">
        <f t="shared" si="38"/>
        <v>0</v>
      </c>
      <c r="O585">
        <v>10</v>
      </c>
      <c r="P585" t="s">
        <v>86</v>
      </c>
      <c r="Q585" t="s">
        <v>77</v>
      </c>
      <c r="R585" t="s">
        <v>77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67</v>
      </c>
      <c r="AD585" t="b">
        <v>0</v>
      </c>
      <c r="AE585" t="b">
        <v>0</v>
      </c>
      <c r="AF585" t="s">
        <v>68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69</v>
      </c>
      <c r="AO585" t="s">
        <v>70</v>
      </c>
      <c r="AP585" t="b">
        <v>0</v>
      </c>
      <c r="AQ585" t="b">
        <v>0</v>
      </c>
      <c r="AR585" t="s">
        <v>71</v>
      </c>
      <c r="AS585" t="b">
        <v>0</v>
      </c>
      <c r="AT585" t="s">
        <v>60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D585" t="s">
        <v>60</v>
      </c>
    </row>
    <row r="586" spans="1:56" x14ac:dyDescent="0.25">
      <c r="A586" t="s">
        <v>205</v>
      </c>
      <c r="B586" t="s">
        <v>438</v>
      </c>
      <c r="C586" t="str">
        <f>"0400440"</f>
        <v>0400440</v>
      </c>
      <c r="D586" t="s">
        <v>58</v>
      </c>
      <c r="E586" t="s">
        <v>58</v>
      </c>
      <c r="F586" t="s">
        <v>231</v>
      </c>
      <c r="G586" t="s">
        <v>495</v>
      </c>
      <c r="H586">
        <v>19003</v>
      </c>
      <c r="I586" t="s">
        <v>60</v>
      </c>
      <c r="J586" t="s">
        <v>232</v>
      </c>
      <c r="K586" t="s">
        <v>61</v>
      </c>
      <c r="L586">
        <v>5</v>
      </c>
      <c r="M586" t="str">
        <f t="shared" si="39"/>
        <v>0</v>
      </c>
      <c r="N586" t="str">
        <f t="shared" si="38"/>
        <v>0</v>
      </c>
      <c r="O586">
        <v>5</v>
      </c>
      <c r="P586" t="s">
        <v>62</v>
      </c>
      <c r="Q586" t="s">
        <v>63</v>
      </c>
      <c r="R586" t="s">
        <v>77</v>
      </c>
      <c r="S586" t="s">
        <v>64</v>
      </c>
      <c r="T586" t="s">
        <v>65</v>
      </c>
      <c r="U586" t="s">
        <v>66</v>
      </c>
      <c r="V586" t="s">
        <v>66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67</v>
      </c>
      <c r="AD586" t="b">
        <v>0</v>
      </c>
      <c r="AE586" t="b">
        <v>0</v>
      </c>
      <c r="AF586" t="s">
        <v>68</v>
      </c>
      <c r="AG586" t="s">
        <v>60</v>
      </c>
      <c r="AH586" t="s">
        <v>60</v>
      </c>
      <c r="AI586" t="b">
        <v>1</v>
      </c>
      <c r="AJ586" t="s">
        <v>156</v>
      </c>
      <c r="AK586" t="s">
        <v>60</v>
      </c>
      <c r="AL586" t="s">
        <v>60</v>
      </c>
      <c r="AM586" t="s">
        <v>60</v>
      </c>
      <c r="AN586" t="s">
        <v>69</v>
      </c>
      <c r="AO586" t="s">
        <v>70</v>
      </c>
      <c r="AP586" t="b">
        <v>0</v>
      </c>
      <c r="AQ586" t="b">
        <v>0</v>
      </c>
      <c r="AR586" t="s">
        <v>71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D586" t="s">
        <v>60</v>
      </c>
    </row>
    <row r="587" spans="1:56" x14ac:dyDescent="0.25">
      <c r="A587" t="s">
        <v>205</v>
      </c>
      <c r="B587" t="s">
        <v>230</v>
      </c>
      <c r="C587" t="str">
        <f>"0400310"</f>
        <v>0400310</v>
      </c>
      <c r="D587" t="s">
        <v>89</v>
      </c>
      <c r="E587" t="s">
        <v>89</v>
      </c>
      <c r="F587" t="s">
        <v>231</v>
      </c>
      <c r="G587" t="s">
        <v>498</v>
      </c>
      <c r="H587">
        <v>19003</v>
      </c>
      <c r="I587" t="s">
        <v>60</v>
      </c>
      <c r="J587" t="s">
        <v>232</v>
      </c>
      <c r="K587" t="s">
        <v>61</v>
      </c>
      <c r="L587">
        <v>30</v>
      </c>
      <c r="M587" t="str">
        <f t="shared" si="39"/>
        <v>0</v>
      </c>
      <c r="N587" t="str">
        <f t="shared" si="38"/>
        <v>0</v>
      </c>
      <c r="O587">
        <v>30</v>
      </c>
      <c r="P587" t="s">
        <v>62</v>
      </c>
      <c r="Q587" t="s">
        <v>77</v>
      </c>
      <c r="R587" t="s">
        <v>77</v>
      </c>
      <c r="S587" t="s">
        <v>64</v>
      </c>
      <c r="T587" t="s">
        <v>65</v>
      </c>
      <c r="U587" t="s">
        <v>66</v>
      </c>
      <c r="V587" t="s">
        <v>66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67</v>
      </c>
      <c r="AD587" t="b">
        <v>0</v>
      </c>
      <c r="AE587" t="b">
        <v>0</v>
      </c>
      <c r="AF587" t="s">
        <v>68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69</v>
      </c>
      <c r="AO587" t="s">
        <v>70</v>
      </c>
      <c r="AP587" t="b">
        <v>0</v>
      </c>
      <c r="AQ587" t="b">
        <v>0</v>
      </c>
      <c r="AR587" t="s">
        <v>71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D587" t="s">
        <v>60</v>
      </c>
    </row>
    <row r="588" spans="1:56" x14ac:dyDescent="0.25">
      <c r="A588" t="s">
        <v>205</v>
      </c>
      <c r="B588" t="s">
        <v>260</v>
      </c>
      <c r="C588" t="str">
        <f>"0400430"</f>
        <v>0400430</v>
      </c>
      <c r="D588" t="s">
        <v>131</v>
      </c>
      <c r="E588" t="s">
        <v>131</v>
      </c>
      <c r="F588" t="s">
        <v>231</v>
      </c>
      <c r="G588" t="s">
        <v>618</v>
      </c>
      <c r="H588">
        <v>19003</v>
      </c>
      <c r="I588" t="s">
        <v>60</v>
      </c>
      <c r="J588" t="s">
        <v>232</v>
      </c>
      <c r="K588" t="s">
        <v>61</v>
      </c>
      <c r="L588">
        <v>5</v>
      </c>
      <c r="M588" t="str">
        <f t="shared" si="39"/>
        <v>0</v>
      </c>
      <c r="N588" t="str">
        <f t="shared" si="38"/>
        <v>0</v>
      </c>
      <c r="O588">
        <v>5</v>
      </c>
      <c r="P588" t="s">
        <v>86</v>
      </c>
      <c r="Q588" t="s">
        <v>77</v>
      </c>
      <c r="R588" t="s">
        <v>77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67</v>
      </c>
      <c r="AD588" t="b">
        <v>0</v>
      </c>
      <c r="AE588" t="b">
        <v>0</v>
      </c>
      <c r="AF588" t="s">
        <v>68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69</v>
      </c>
      <c r="AO588" t="s">
        <v>70</v>
      </c>
      <c r="AP588" t="b">
        <v>0</v>
      </c>
      <c r="AQ588" t="b">
        <v>0</v>
      </c>
      <c r="AR588" t="s">
        <v>71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D588" t="s">
        <v>60</v>
      </c>
    </row>
    <row r="589" spans="1:56" x14ac:dyDescent="0.25">
      <c r="A589" t="s">
        <v>205</v>
      </c>
      <c r="B589" t="s">
        <v>259</v>
      </c>
      <c r="C589" t="str">
        <f>"0400430"</f>
        <v>0400430</v>
      </c>
      <c r="D589" t="s">
        <v>58</v>
      </c>
      <c r="E589" t="s">
        <v>58</v>
      </c>
      <c r="F589" t="s">
        <v>231</v>
      </c>
      <c r="G589" t="s">
        <v>486</v>
      </c>
      <c r="H589">
        <v>19003</v>
      </c>
      <c r="I589" t="s">
        <v>60</v>
      </c>
      <c r="J589" t="s">
        <v>232</v>
      </c>
      <c r="K589" t="s">
        <v>61</v>
      </c>
      <c r="L589">
        <v>5</v>
      </c>
      <c r="M589" t="str">
        <f t="shared" si="39"/>
        <v>0</v>
      </c>
      <c r="N589" t="str">
        <f t="shared" si="38"/>
        <v>0</v>
      </c>
      <c r="O589">
        <v>5</v>
      </c>
      <c r="P589" t="s">
        <v>83</v>
      </c>
      <c r="Q589" t="s">
        <v>77</v>
      </c>
      <c r="R589" t="s">
        <v>77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67</v>
      </c>
      <c r="AD589" t="b">
        <v>0</v>
      </c>
      <c r="AE589" t="b">
        <v>0</v>
      </c>
      <c r="AF589" t="s">
        <v>68</v>
      </c>
      <c r="AG589" t="s">
        <v>60</v>
      </c>
      <c r="AH589" t="s">
        <v>60</v>
      </c>
      <c r="AI589" t="b">
        <v>1</v>
      </c>
      <c r="AJ589" t="s">
        <v>60</v>
      </c>
      <c r="AK589" t="s">
        <v>60</v>
      </c>
      <c r="AL589" t="s">
        <v>60</v>
      </c>
      <c r="AM589" t="s">
        <v>60</v>
      </c>
      <c r="AN589" t="s">
        <v>69</v>
      </c>
      <c r="AO589" t="s">
        <v>70</v>
      </c>
      <c r="AP589" t="b">
        <v>0</v>
      </c>
      <c r="AQ589" t="b">
        <v>0</v>
      </c>
      <c r="AR589" t="s">
        <v>71</v>
      </c>
      <c r="AS589" t="b">
        <v>0</v>
      </c>
      <c r="AT589" t="s">
        <v>60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D589" t="s">
        <v>60</v>
      </c>
    </row>
    <row r="590" spans="1:56" x14ac:dyDescent="0.25">
      <c r="A590" t="s">
        <v>205</v>
      </c>
      <c r="B590" t="s">
        <v>209</v>
      </c>
      <c r="C590">
        <v>1301330</v>
      </c>
      <c r="D590" t="s">
        <v>81</v>
      </c>
      <c r="E590" t="s">
        <v>81</v>
      </c>
      <c r="F590" t="s">
        <v>210</v>
      </c>
      <c r="G590" t="s">
        <v>515</v>
      </c>
      <c r="H590">
        <v>19002</v>
      </c>
      <c r="I590" t="s">
        <v>60</v>
      </c>
      <c r="J590" t="s">
        <v>211</v>
      </c>
      <c r="K590" t="s">
        <v>61</v>
      </c>
      <c r="L590">
        <v>10</v>
      </c>
      <c r="M590" t="str">
        <f t="shared" si="39"/>
        <v>0</v>
      </c>
      <c r="N590" t="str">
        <f t="shared" si="38"/>
        <v>0</v>
      </c>
      <c r="O590">
        <v>10</v>
      </c>
      <c r="P590" t="s">
        <v>62</v>
      </c>
      <c r="Q590" t="s">
        <v>77</v>
      </c>
      <c r="R590" t="s">
        <v>77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103</v>
      </c>
      <c r="AB590">
        <v>235</v>
      </c>
      <c r="AC590" t="s">
        <v>67</v>
      </c>
      <c r="AD590" t="b">
        <v>0</v>
      </c>
      <c r="AE590" t="b">
        <v>0</v>
      </c>
      <c r="AF590" t="s">
        <v>68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69</v>
      </c>
      <c r="AO590" t="s">
        <v>70</v>
      </c>
      <c r="AP590" t="b">
        <v>0</v>
      </c>
      <c r="AQ590" t="b">
        <v>0</v>
      </c>
      <c r="AR590" t="s">
        <v>71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D590" t="s">
        <v>60</v>
      </c>
    </row>
    <row r="591" spans="1:56" x14ac:dyDescent="0.25">
      <c r="A591" t="s">
        <v>205</v>
      </c>
      <c r="B591" t="s">
        <v>212</v>
      </c>
      <c r="C591">
        <v>1301330</v>
      </c>
      <c r="D591" t="s">
        <v>81</v>
      </c>
      <c r="E591" t="s">
        <v>81</v>
      </c>
      <c r="F591" t="s">
        <v>210</v>
      </c>
      <c r="G591" t="s">
        <v>618</v>
      </c>
      <c r="H591">
        <v>19002</v>
      </c>
      <c r="I591" t="s">
        <v>60</v>
      </c>
      <c r="J591" t="s">
        <v>211</v>
      </c>
      <c r="K591" t="s">
        <v>61</v>
      </c>
      <c r="L591">
        <v>25</v>
      </c>
      <c r="M591" t="str">
        <f t="shared" si="39"/>
        <v>0</v>
      </c>
      <c r="N591" t="str">
        <f t="shared" si="38"/>
        <v>0</v>
      </c>
      <c r="O591">
        <v>25</v>
      </c>
      <c r="P591" t="s">
        <v>83</v>
      </c>
      <c r="Q591" t="s">
        <v>77</v>
      </c>
      <c r="R591" t="s">
        <v>77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103</v>
      </c>
      <c r="AB591">
        <v>235</v>
      </c>
      <c r="AC591" t="s">
        <v>67</v>
      </c>
      <c r="AD591" t="b">
        <v>0</v>
      </c>
      <c r="AE591" t="b">
        <v>0</v>
      </c>
      <c r="AF591" t="s">
        <v>68</v>
      </c>
      <c r="AG591" t="s">
        <v>60</v>
      </c>
      <c r="AH591" t="s">
        <v>60</v>
      </c>
      <c r="AI591" t="b">
        <v>1</v>
      </c>
      <c r="AJ591" t="s">
        <v>60</v>
      </c>
      <c r="AK591" t="s">
        <v>60</v>
      </c>
      <c r="AL591" t="s">
        <v>60</v>
      </c>
      <c r="AM591" t="s">
        <v>60</v>
      </c>
      <c r="AN591" t="s">
        <v>69</v>
      </c>
      <c r="AO591" t="s">
        <v>70</v>
      </c>
      <c r="AP591" t="b">
        <v>0</v>
      </c>
      <c r="AQ591" t="b">
        <v>0</v>
      </c>
      <c r="AR591" t="s">
        <v>71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D591" t="s">
        <v>60</v>
      </c>
    </row>
    <row r="592" spans="1:56" x14ac:dyDescent="0.25">
      <c r="A592" t="s">
        <v>205</v>
      </c>
      <c r="B592" t="s">
        <v>237</v>
      </c>
      <c r="C592">
        <v>1301320</v>
      </c>
      <c r="D592" t="s">
        <v>58</v>
      </c>
      <c r="E592" t="s">
        <v>58</v>
      </c>
      <c r="F592" t="s">
        <v>210</v>
      </c>
      <c r="G592" t="s">
        <v>515</v>
      </c>
      <c r="H592">
        <v>19002</v>
      </c>
      <c r="I592" t="s">
        <v>60</v>
      </c>
      <c r="J592" t="s">
        <v>211</v>
      </c>
      <c r="K592" t="s">
        <v>61</v>
      </c>
      <c r="L592">
        <v>25</v>
      </c>
      <c r="M592" t="str">
        <f t="shared" ref="M592:M609" si="42">"0"</f>
        <v>0</v>
      </c>
      <c r="N592" t="str">
        <f t="shared" si="38"/>
        <v>0</v>
      </c>
      <c r="O592">
        <v>25</v>
      </c>
      <c r="P592" t="s">
        <v>62</v>
      </c>
      <c r="Q592" t="s">
        <v>77</v>
      </c>
      <c r="R592" t="s">
        <v>77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67</v>
      </c>
      <c r="AD592" t="b">
        <v>0</v>
      </c>
      <c r="AE592" t="b">
        <v>0</v>
      </c>
      <c r="AF592" t="s">
        <v>68</v>
      </c>
      <c r="AG592" t="s">
        <v>60</v>
      </c>
      <c r="AH592" t="s">
        <v>60</v>
      </c>
      <c r="AI592" t="b">
        <v>1</v>
      </c>
      <c r="AJ592" t="s">
        <v>60</v>
      </c>
      <c r="AK592" t="s">
        <v>60</v>
      </c>
      <c r="AL592" t="s">
        <v>60</v>
      </c>
      <c r="AM592" t="s">
        <v>60</v>
      </c>
      <c r="AN592" t="s">
        <v>69</v>
      </c>
      <c r="AO592" t="s">
        <v>70</v>
      </c>
      <c r="AP592" t="b">
        <v>0</v>
      </c>
      <c r="AQ592" t="b">
        <v>0</v>
      </c>
      <c r="AR592" t="s">
        <v>71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D592" t="s">
        <v>60</v>
      </c>
    </row>
    <row r="593" spans="1:56" x14ac:dyDescent="0.25">
      <c r="A593" t="s">
        <v>205</v>
      </c>
      <c r="B593" t="s">
        <v>238</v>
      </c>
      <c r="C593">
        <v>1301320</v>
      </c>
      <c r="D593" t="s">
        <v>58</v>
      </c>
      <c r="E593" t="s">
        <v>58</v>
      </c>
      <c r="F593" t="s">
        <v>210</v>
      </c>
      <c r="G593" t="s">
        <v>618</v>
      </c>
      <c r="H593">
        <v>19002</v>
      </c>
      <c r="I593" t="s">
        <v>60</v>
      </c>
      <c r="J593" t="s">
        <v>211</v>
      </c>
      <c r="K593" t="s">
        <v>61</v>
      </c>
      <c r="L593">
        <v>25</v>
      </c>
      <c r="M593" t="str">
        <f t="shared" si="42"/>
        <v>0</v>
      </c>
      <c r="N593" t="str">
        <f t="shared" si="38"/>
        <v>0</v>
      </c>
      <c r="O593">
        <v>25</v>
      </c>
      <c r="P593" t="s">
        <v>86</v>
      </c>
      <c r="Q593" t="s">
        <v>77</v>
      </c>
      <c r="R593" t="s">
        <v>77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67</v>
      </c>
      <c r="AD593" t="b">
        <v>0</v>
      </c>
      <c r="AE593" t="b">
        <v>0</v>
      </c>
      <c r="AF593" t="s">
        <v>68</v>
      </c>
      <c r="AG593" t="s">
        <v>60</v>
      </c>
      <c r="AH593" t="s">
        <v>60</v>
      </c>
      <c r="AI593" t="b">
        <v>1</v>
      </c>
      <c r="AJ593" t="s">
        <v>60</v>
      </c>
      <c r="AK593" t="s">
        <v>60</v>
      </c>
      <c r="AL593" t="s">
        <v>60</v>
      </c>
      <c r="AM593" t="s">
        <v>60</v>
      </c>
      <c r="AN593" t="s">
        <v>69</v>
      </c>
      <c r="AO593" t="s">
        <v>70</v>
      </c>
      <c r="AP593" t="b">
        <v>0</v>
      </c>
      <c r="AQ593" t="b">
        <v>0</v>
      </c>
      <c r="AR593" t="s">
        <v>71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D593" t="s">
        <v>60</v>
      </c>
    </row>
    <row r="594" spans="1:56" x14ac:dyDescent="0.25">
      <c r="A594" t="s">
        <v>312</v>
      </c>
      <c r="B594" t="s">
        <v>460</v>
      </c>
      <c r="C594" t="s">
        <v>452</v>
      </c>
      <c r="D594" t="s">
        <v>131</v>
      </c>
      <c r="E594" t="s">
        <v>131</v>
      </c>
      <c r="F594" t="s">
        <v>453</v>
      </c>
      <c r="G594" t="s">
        <v>513</v>
      </c>
      <c r="H594" t="s">
        <v>60</v>
      </c>
      <c r="I594" t="s">
        <v>60</v>
      </c>
      <c r="K594" t="s">
        <v>61</v>
      </c>
      <c r="L594">
        <v>25</v>
      </c>
      <c r="M594" t="str">
        <f t="shared" si="42"/>
        <v>0</v>
      </c>
      <c r="N594" t="str">
        <f t="shared" si="38"/>
        <v>0</v>
      </c>
      <c r="O594">
        <v>25</v>
      </c>
      <c r="P594" t="s">
        <v>86</v>
      </c>
      <c r="Q594" t="s">
        <v>63</v>
      </c>
      <c r="R594" t="s">
        <v>77</v>
      </c>
      <c r="S594" t="s">
        <v>64</v>
      </c>
      <c r="T594" t="s">
        <v>60</v>
      </c>
      <c r="U594" t="s">
        <v>66</v>
      </c>
      <c r="V594" t="s">
        <v>66</v>
      </c>
      <c r="X594" t="b">
        <v>0</v>
      </c>
      <c r="Y594" t="b">
        <v>0</v>
      </c>
      <c r="Z594" t="b">
        <v>0</v>
      </c>
      <c r="AA594">
        <v>999</v>
      </c>
      <c r="AB594">
        <v>230</v>
      </c>
      <c r="AC594" t="s">
        <v>67</v>
      </c>
      <c r="AD594" t="b">
        <v>1</v>
      </c>
      <c r="AE594" t="b">
        <v>1</v>
      </c>
      <c r="AF594" t="s">
        <v>68</v>
      </c>
      <c r="AG594" t="s">
        <v>60</v>
      </c>
      <c r="AH594" t="s">
        <v>60</v>
      </c>
      <c r="AI594" t="b">
        <v>0</v>
      </c>
      <c r="AJ594" t="s">
        <v>60</v>
      </c>
      <c r="AK594" t="s">
        <v>60</v>
      </c>
      <c r="AL594" t="s">
        <v>60</v>
      </c>
      <c r="AM594" t="s">
        <v>60</v>
      </c>
      <c r="AN594" t="s">
        <v>69</v>
      </c>
      <c r="AO594" t="s">
        <v>108</v>
      </c>
      <c r="AP594" t="b">
        <v>0</v>
      </c>
      <c r="AQ594" t="b">
        <v>0</v>
      </c>
      <c r="AR594" t="s">
        <v>71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D594" t="s">
        <v>60</v>
      </c>
    </row>
    <row r="595" spans="1:56" x14ac:dyDescent="0.25">
      <c r="A595" t="s">
        <v>167</v>
      </c>
      <c r="B595" t="s">
        <v>186</v>
      </c>
      <c r="C595">
        <v>1001370</v>
      </c>
      <c r="D595" t="s">
        <v>89</v>
      </c>
      <c r="E595" t="s">
        <v>89</v>
      </c>
      <c r="F595" t="s">
        <v>180</v>
      </c>
      <c r="G595" t="s">
        <v>619</v>
      </c>
      <c r="H595" t="str">
        <f>"06059"</f>
        <v>06059</v>
      </c>
      <c r="I595" t="s">
        <v>60</v>
      </c>
      <c r="J595" s="1">
        <v>21702</v>
      </c>
      <c r="K595" t="s">
        <v>61</v>
      </c>
      <c r="L595">
        <v>15</v>
      </c>
      <c r="M595" t="str">
        <f t="shared" si="42"/>
        <v>0</v>
      </c>
      <c r="N595" t="str">
        <f t="shared" si="38"/>
        <v>0</v>
      </c>
      <c r="O595">
        <v>15</v>
      </c>
      <c r="P595" t="s">
        <v>86</v>
      </c>
      <c r="Q595" t="s">
        <v>77</v>
      </c>
      <c r="R595" t="s">
        <v>77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0</v>
      </c>
      <c r="Z595" t="b">
        <v>0</v>
      </c>
      <c r="AA595">
        <v>103</v>
      </c>
      <c r="AB595">
        <v>230</v>
      </c>
      <c r="AC595" t="s">
        <v>78</v>
      </c>
      <c r="AD595" t="b">
        <v>0</v>
      </c>
      <c r="AE595" t="b">
        <v>1</v>
      </c>
      <c r="AF595" t="s">
        <v>68</v>
      </c>
      <c r="AG595" t="s">
        <v>60</v>
      </c>
      <c r="AH595" t="s">
        <v>60</v>
      </c>
      <c r="AI595" t="b">
        <v>1</v>
      </c>
      <c r="AJ595" t="s">
        <v>79</v>
      </c>
      <c r="AK595" t="s">
        <v>60</v>
      </c>
      <c r="AL595" t="s">
        <v>60</v>
      </c>
      <c r="AM595" t="s">
        <v>60</v>
      </c>
      <c r="AN595" t="s">
        <v>69</v>
      </c>
      <c r="AO595" t="s">
        <v>70</v>
      </c>
      <c r="AP595" t="b">
        <v>0</v>
      </c>
      <c r="AQ595" t="b">
        <v>0</v>
      </c>
      <c r="AR595" t="s">
        <v>71</v>
      </c>
      <c r="AS595" t="b">
        <v>0</v>
      </c>
      <c r="AT595" t="s">
        <v>72</v>
      </c>
      <c r="AU595" t="s">
        <v>60</v>
      </c>
      <c r="AX595" t="s">
        <v>60</v>
      </c>
      <c r="AY595" t="s">
        <v>60</v>
      </c>
      <c r="BA595" t="b">
        <v>1</v>
      </c>
      <c r="BB595" t="s">
        <v>60</v>
      </c>
      <c r="BD595" t="s">
        <v>60</v>
      </c>
    </row>
    <row r="596" spans="1:56" x14ac:dyDescent="0.25">
      <c r="A596" t="s">
        <v>312</v>
      </c>
      <c r="B596" t="s">
        <v>451</v>
      </c>
      <c r="C596" t="s">
        <v>452</v>
      </c>
      <c r="D596" t="s">
        <v>131</v>
      </c>
      <c r="E596" t="s">
        <v>131</v>
      </c>
      <c r="F596" t="s">
        <v>453</v>
      </c>
      <c r="G596" t="s">
        <v>514</v>
      </c>
      <c r="H596" t="s">
        <v>60</v>
      </c>
      <c r="I596" t="s">
        <v>60</v>
      </c>
      <c r="K596" t="s">
        <v>61</v>
      </c>
      <c r="L596">
        <v>25</v>
      </c>
      <c r="M596" t="str">
        <f t="shared" si="42"/>
        <v>0</v>
      </c>
      <c r="N596" t="str">
        <f t="shared" si="38"/>
        <v>0</v>
      </c>
      <c r="O596">
        <v>25</v>
      </c>
      <c r="P596" t="s">
        <v>83</v>
      </c>
      <c r="Q596" t="s">
        <v>63</v>
      </c>
      <c r="R596" t="s">
        <v>77</v>
      </c>
      <c r="S596" t="s">
        <v>64</v>
      </c>
      <c r="T596" t="s">
        <v>60</v>
      </c>
      <c r="U596" t="s">
        <v>66</v>
      </c>
      <c r="V596" t="s">
        <v>66</v>
      </c>
      <c r="X596" t="b">
        <v>0</v>
      </c>
      <c r="Y596" t="b">
        <v>0</v>
      </c>
      <c r="Z596" t="b">
        <v>0</v>
      </c>
      <c r="AA596">
        <v>103</v>
      </c>
      <c r="AB596">
        <v>230</v>
      </c>
      <c r="AC596" t="s">
        <v>67</v>
      </c>
      <c r="AD596" t="b">
        <v>1</v>
      </c>
      <c r="AE596" t="b">
        <v>1</v>
      </c>
      <c r="AF596" t="s">
        <v>68</v>
      </c>
      <c r="AG596" t="s">
        <v>60</v>
      </c>
      <c r="AH596" t="s">
        <v>60</v>
      </c>
      <c r="AI596" t="b">
        <v>0</v>
      </c>
      <c r="AJ596" t="s">
        <v>60</v>
      </c>
      <c r="AK596" t="s">
        <v>60</v>
      </c>
      <c r="AL596" t="s">
        <v>60</v>
      </c>
      <c r="AM596" t="s">
        <v>60</v>
      </c>
      <c r="AN596" t="s">
        <v>69</v>
      </c>
      <c r="AO596" t="s">
        <v>108</v>
      </c>
      <c r="AP596" t="b">
        <v>0</v>
      </c>
      <c r="AQ596" t="b">
        <v>0</v>
      </c>
      <c r="AR596" t="s">
        <v>71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167</v>
      </c>
      <c r="B597" t="s">
        <v>186</v>
      </c>
      <c r="C597">
        <v>1001370</v>
      </c>
      <c r="D597" t="s">
        <v>89</v>
      </c>
      <c r="E597" t="s">
        <v>89</v>
      </c>
      <c r="F597" t="s">
        <v>180</v>
      </c>
      <c r="G597" t="s">
        <v>620</v>
      </c>
      <c r="H597" t="str">
        <f>"06059"</f>
        <v>06059</v>
      </c>
      <c r="I597" t="s">
        <v>60</v>
      </c>
      <c r="J597" s="1">
        <v>21702</v>
      </c>
      <c r="K597" t="s">
        <v>61</v>
      </c>
      <c r="L597">
        <v>15</v>
      </c>
      <c r="M597" t="str">
        <f t="shared" si="42"/>
        <v>0</v>
      </c>
      <c r="N597" t="str">
        <f t="shared" si="38"/>
        <v>0</v>
      </c>
      <c r="O597">
        <v>15</v>
      </c>
      <c r="P597" t="s">
        <v>83</v>
      </c>
      <c r="Q597" t="s">
        <v>77</v>
      </c>
      <c r="R597" t="s">
        <v>77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0</v>
      </c>
      <c r="Z597" t="b">
        <v>0</v>
      </c>
      <c r="AA597">
        <v>103</v>
      </c>
      <c r="AB597">
        <v>230</v>
      </c>
      <c r="AC597" t="s">
        <v>78</v>
      </c>
      <c r="AD597" t="b">
        <v>0</v>
      </c>
      <c r="AE597" t="b">
        <v>1</v>
      </c>
      <c r="AF597" t="s">
        <v>68</v>
      </c>
      <c r="AG597" t="s">
        <v>60</v>
      </c>
      <c r="AH597" t="s">
        <v>60</v>
      </c>
      <c r="AI597" t="b">
        <v>1</v>
      </c>
      <c r="AJ597" t="s">
        <v>79</v>
      </c>
      <c r="AK597" t="s">
        <v>60</v>
      </c>
      <c r="AL597" t="s">
        <v>60</v>
      </c>
      <c r="AM597" t="s">
        <v>60</v>
      </c>
      <c r="AN597" t="s">
        <v>69</v>
      </c>
      <c r="AO597" t="s">
        <v>70</v>
      </c>
      <c r="AP597" t="b">
        <v>0</v>
      </c>
      <c r="AQ597" t="b">
        <v>0</v>
      </c>
      <c r="AR597" t="s">
        <v>71</v>
      </c>
      <c r="AS597" t="b">
        <v>0</v>
      </c>
      <c r="AT597" t="s">
        <v>72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D597" t="s">
        <v>60</v>
      </c>
    </row>
    <row r="598" spans="1:56" x14ac:dyDescent="0.25">
      <c r="A598" t="s">
        <v>167</v>
      </c>
      <c r="B598" t="s">
        <v>179</v>
      </c>
      <c r="C598">
        <v>1001340</v>
      </c>
      <c r="D598" t="s">
        <v>89</v>
      </c>
      <c r="E598" t="s">
        <v>89</v>
      </c>
      <c r="F598" t="s">
        <v>180</v>
      </c>
      <c r="G598" t="s">
        <v>621</v>
      </c>
      <c r="H598" t="str">
        <f>"06059"</f>
        <v>06059</v>
      </c>
      <c r="I598" t="s">
        <v>60</v>
      </c>
      <c r="J598" s="1">
        <v>21702</v>
      </c>
      <c r="K598" t="s">
        <v>61</v>
      </c>
      <c r="L598">
        <v>15</v>
      </c>
      <c r="M598" t="str">
        <f t="shared" si="42"/>
        <v>0</v>
      </c>
      <c r="N598" t="str">
        <f t="shared" si="38"/>
        <v>0</v>
      </c>
      <c r="O598">
        <v>15</v>
      </c>
      <c r="P598" t="s">
        <v>83</v>
      </c>
      <c r="Q598" t="s">
        <v>77</v>
      </c>
      <c r="R598" t="s">
        <v>77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0</v>
      </c>
      <c r="Z598" t="b">
        <v>0</v>
      </c>
      <c r="AA598">
        <v>103</v>
      </c>
      <c r="AB598">
        <v>230</v>
      </c>
      <c r="AC598" t="s">
        <v>78</v>
      </c>
      <c r="AD598" t="b">
        <v>0</v>
      </c>
      <c r="AE598" t="b">
        <v>1</v>
      </c>
      <c r="AF598" t="s">
        <v>68</v>
      </c>
      <c r="AG598" t="s">
        <v>60</v>
      </c>
      <c r="AH598" t="s">
        <v>60</v>
      </c>
      <c r="AI598" t="b">
        <v>1</v>
      </c>
      <c r="AJ598" t="s">
        <v>79</v>
      </c>
      <c r="AK598" t="s">
        <v>60</v>
      </c>
      <c r="AL598" t="s">
        <v>60</v>
      </c>
      <c r="AM598" t="s">
        <v>60</v>
      </c>
      <c r="AN598" t="s">
        <v>69</v>
      </c>
      <c r="AO598" t="s">
        <v>70</v>
      </c>
      <c r="AP598" t="b">
        <v>0</v>
      </c>
      <c r="AQ598" t="b">
        <v>0</v>
      </c>
      <c r="AR598" t="s">
        <v>71</v>
      </c>
      <c r="AS598" t="b">
        <v>0</v>
      </c>
      <c r="AT598" t="s">
        <v>72</v>
      </c>
      <c r="AU598" t="s">
        <v>60</v>
      </c>
      <c r="AX598" t="s">
        <v>60</v>
      </c>
      <c r="AY598" t="s">
        <v>60</v>
      </c>
      <c r="BA598" t="b">
        <v>1</v>
      </c>
      <c r="BB598" t="s">
        <v>60</v>
      </c>
      <c r="BD598" t="s">
        <v>60</v>
      </c>
    </row>
    <row r="599" spans="1:56" x14ac:dyDescent="0.25">
      <c r="A599" t="s">
        <v>312</v>
      </c>
      <c r="B599" t="s">
        <v>451</v>
      </c>
      <c r="C599" t="s">
        <v>452</v>
      </c>
      <c r="D599" t="s">
        <v>91</v>
      </c>
      <c r="E599" t="s">
        <v>91</v>
      </c>
      <c r="F599" t="s">
        <v>453</v>
      </c>
      <c r="G599" t="s">
        <v>527</v>
      </c>
      <c r="H599" t="s">
        <v>60</v>
      </c>
      <c r="I599" t="s">
        <v>60</v>
      </c>
      <c r="K599" t="s">
        <v>61</v>
      </c>
      <c r="L599">
        <v>25</v>
      </c>
      <c r="M599" t="str">
        <f t="shared" si="42"/>
        <v>0</v>
      </c>
      <c r="N599" t="str">
        <f t="shared" si="38"/>
        <v>0</v>
      </c>
      <c r="O599">
        <v>25</v>
      </c>
      <c r="P599" t="s">
        <v>83</v>
      </c>
      <c r="Q599" t="s">
        <v>63</v>
      </c>
      <c r="R599" t="s">
        <v>77</v>
      </c>
      <c r="S599" t="s">
        <v>64</v>
      </c>
      <c r="T599" t="s">
        <v>60</v>
      </c>
      <c r="U599" t="s">
        <v>66</v>
      </c>
      <c r="V599" t="s">
        <v>66</v>
      </c>
      <c r="X599" t="b">
        <v>0</v>
      </c>
      <c r="Y599" t="b">
        <v>0</v>
      </c>
      <c r="Z599" t="b">
        <v>0</v>
      </c>
      <c r="AA599">
        <v>103</v>
      </c>
      <c r="AB599">
        <v>230</v>
      </c>
      <c r="AC599" t="s">
        <v>67</v>
      </c>
      <c r="AD599" t="b">
        <v>1</v>
      </c>
      <c r="AE599" t="b">
        <v>1</v>
      </c>
      <c r="AF599" t="s">
        <v>68</v>
      </c>
      <c r="AG599" t="s">
        <v>60</v>
      </c>
      <c r="AH599" t="s">
        <v>60</v>
      </c>
      <c r="AI599" t="b">
        <v>1</v>
      </c>
      <c r="AJ599" t="s">
        <v>60</v>
      </c>
      <c r="AK599" t="s">
        <v>60</v>
      </c>
      <c r="AL599" t="s">
        <v>60</v>
      </c>
      <c r="AM599" t="s">
        <v>60</v>
      </c>
      <c r="AN599" t="s">
        <v>69</v>
      </c>
      <c r="AO599" t="s">
        <v>108</v>
      </c>
      <c r="AP599" t="b">
        <v>0</v>
      </c>
      <c r="AQ599" t="b">
        <v>0</v>
      </c>
      <c r="AR599" t="s">
        <v>71</v>
      </c>
      <c r="AS599" t="b">
        <v>0</v>
      </c>
      <c r="AT599" t="s">
        <v>60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312</v>
      </c>
      <c r="B600" t="s">
        <v>460</v>
      </c>
      <c r="C600" t="s">
        <v>452</v>
      </c>
      <c r="D600" t="s">
        <v>91</v>
      </c>
      <c r="E600" t="s">
        <v>91</v>
      </c>
      <c r="F600" t="s">
        <v>453</v>
      </c>
      <c r="G600" t="s">
        <v>528</v>
      </c>
      <c r="H600" t="s">
        <v>60</v>
      </c>
      <c r="I600" t="s">
        <v>60</v>
      </c>
      <c r="K600" t="s">
        <v>61</v>
      </c>
      <c r="L600">
        <v>25</v>
      </c>
      <c r="M600" t="str">
        <f t="shared" si="42"/>
        <v>0</v>
      </c>
      <c r="N600" t="str">
        <f t="shared" si="38"/>
        <v>0</v>
      </c>
      <c r="O600">
        <v>25</v>
      </c>
      <c r="P600" t="s">
        <v>86</v>
      </c>
      <c r="Q600" t="s">
        <v>63</v>
      </c>
      <c r="R600" t="s">
        <v>77</v>
      </c>
      <c r="S600" t="s">
        <v>64</v>
      </c>
      <c r="T600" t="s">
        <v>60</v>
      </c>
      <c r="U600" t="s">
        <v>66</v>
      </c>
      <c r="V600" t="s">
        <v>66</v>
      </c>
      <c r="X600" t="b">
        <v>0</v>
      </c>
      <c r="Y600" t="b">
        <v>0</v>
      </c>
      <c r="Z600" t="b">
        <v>0</v>
      </c>
      <c r="AA600">
        <v>999</v>
      </c>
      <c r="AB600">
        <v>230</v>
      </c>
      <c r="AC600" t="s">
        <v>67</v>
      </c>
      <c r="AD600" t="b">
        <v>1</v>
      </c>
      <c r="AE600" t="b">
        <v>1</v>
      </c>
      <c r="AF600" t="s">
        <v>68</v>
      </c>
      <c r="AG600" t="s">
        <v>60</v>
      </c>
      <c r="AH600" t="s">
        <v>60</v>
      </c>
      <c r="AI600" t="b">
        <v>0</v>
      </c>
      <c r="AJ600" t="s">
        <v>60</v>
      </c>
      <c r="AK600" t="s">
        <v>60</v>
      </c>
      <c r="AL600" t="s">
        <v>60</v>
      </c>
      <c r="AM600" t="s">
        <v>60</v>
      </c>
      <c r="AN600" t="s">
        <v>69</v>
      </c>
      <c r="AO600" t="s">
        <v>108</v>
      </c>
      <c r="AP600" t="b">
        <v>0</v>
      </c>
      <c r="AQ600" t="b">
        <v>0</v>
      </c>
      <c r="AR600" t="s">
        <v>71</v>
      </c>
      <c r="AS600" t="b">
        <v>0</v>
      </c>
      <c r="AT600" t="s">
        <v>60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284</v>
      </c>
      <c r="B601" t="s">
        <v>436</v>
      </c>
      <c r="C601">
        <v>1200310</v>
      </c>
      <c r="D601" t="s">
        <v>58</v>
      </c>
      <c r="E601" t="s">
        <v>58</v>
      </c>
      <c r="F601" t="s">
        <v>286</v>
      </c>
      <c r="G601" t="s">
        <v>622</v>
      </c>
      <c r="H601" t="str">
        <f>"06059"</f>
        <v>06059</v>
      </c>
      <c r="I601" t="s">
        <v>60</v>
      </c>
      <c r="J601" s="1">
        <v>21702</v>
      </c>
      <c r="K601" t="s">
        <v>61</v>
      </c>
      <c r="L601">
        <v>15</v>
      </c>
      <c r="M601" t="str">
        <f t="shared" si="42"/>
        <v>0</v>
      </c>
      <c r="N601" t="str">
        <f t="shared" si="38"/>
        <v>0</v>
      </c>
      <c r="O601">
        <v>15</v>
      </c>
      <c r="P601" t="s">
        <v>62</v>
      </c>
      <c r="Q601" t="s">
        <v>77</v>
      </c>
      <c r="R601" t="s">
        <v>77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0</v>
      </c>
      <c r="Z601" t="b">
        <v>0</v>
      </c>
      <c r="AA601">
        <v>103</v>
      </c>
      <c r="AB601">
        <v>230</v>
      </c>
      <c r="AC601" t="s">
        <v>67</v>
      </c>
      <c r="AD601" t="b">
        <v>0</v>
      </c>
      <c r="AE601" t="b">
        <v>1</v>
      </c>
      <c r="AF601" t="s">
        <v>68</v>
      </c>
      <c r="AG601" t="s">
        <v>60</v>
      </c>
      <c r="AH601" t="s">
        <v>60</v>
      </c>
      <c r="AI601" t="b">
        <v>1</v>
      </c>
      <c r="AJ601" t="s">
        <v>79</v>
      </c>
      <c r="AK601" t="s">
        <v>60</v>
      </c>
      <c r="AL601" t="s">
        <v>60</v>
      </c>
      <c r="AM601" t="s">
        <v>60</v>
      </c>
      <c r="AN601" t="s">
        <v>69</v>
      </c>
      <c r="AO601" t="s">
        <v>70</v>
      </c>
      <c r="AP601" t="b">
        <v>0</v>
      </c>
      <c r="AQ601" t="b">
        <v>0</v>
      </c>
      <c r="AR601" t="s">
        <v>71</v>
      </c>
      <c r="AS601" t="b">
        <v>0</v>
      </c>
      <c r="AT601" t="s">
        <v>60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284</v>
      </c>
      <c r="B602" t="s">
        <v>296</v>
      </c>
      <c r="C602">
        <v>1200330</v>
      </c>
      <c r="D602" t="s">
        <v>58</v>
      </c>
      <c r="E602" t="s">
        <v>58</v>
      </c>
      <c r="F602" t="s">
        <v>286</v>
      </c>
      <c r="G602" t="s">
        <v>622</v>
      </c>
      <c r="H602" t="str">
        <f>"06059"</f>
        <v>06059</v>
      </c>
      <c r="I602" t="s">
        <v>60</v>
      </c>
      <c r="J602" s="1">
        <v>21702</v>
      </c>
      <c r="K602" t="s">
        <v>61</v>
      </c>
      <c r="L602">
        <v>15</v>
      </c>
      <c r="M602" t="str">
        <f t="shared" si="42"/>
        <v>0</v>
      </c>
      <c r="N602" t="str">
        <f t="shared" si="38"/>
        <v>0</v>
      </c>
      <c r="O602">
        <v>15</v>
      </c>
      <c r="P602" t="s">
        <v>62</v>
      </c>
      <c r="Q602" t="s">
        <v>77</v>
      </c>
      <c r="R602" t="s">
        <v>77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0</v>
      </c>
      <c r="Z602" t="b">
        <v>0</v>
      </c>
      <c r="AA602">
        <v>103</v>
      </c>
      <c r="AB602">
        <v>230</v>
      </c>
      <c r="AC602" t="s">
        <v>78</v>
      </c>
      <c r="AD602" t="b">
        <v>0</v>
      </c>
      <c r="AE602" t="b">
        <v>1</v>
      </c>
      <c r="AF602" t="s">
        <v>68</v>
      </c>
      <c r="AG602" t="s">
        <v>60</v>
      </c>
      <c r="AH602" t="s">
        <v>60</v>
      </c>
      <c r="AI602" t="b">
        <v>1</v>
      </c>
      <c r="AJ602" t="s">
        <v>79</v>
      </c>
      <c r="AK602" t="s">
        <v>60</v>
      </c>
      <c r="AL602" t="s">
        <v>60</v>
      </c>
      <c r="AM602" t="s">
        <v>60</v>
      </c>
      <c r="AN602" t="s">
        <v>69</v>
      </c>
      <c r="AO602" t="s">
        <v>70</v>
      </c>
      <c r="AP602" t="b">
        <v>0</v>
      </c>
      <c r="AQ602" t="b">
        <v>0</v>
      </c>
      <c r="AR602" t="s">
        <v>71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1</v>
      </c>
      <c r="BB602" t="s">
        <v>60</v>
      </c>
      <c r="BD602" t="s">
        <v>60</v>
      </c>
    </row>
    <row r="603" spans="1:56" x14ac:dyDescent="0.25">
      <c r="A603" t="s">
        <v>284</v>
      </c>
      <c r="B603" t="s">
        <v>303</v>
      </c>
      <c r="C603">
        <v>1206310</v>
      </c>
      <c r="D603" t="s">
        <v>58</v>
      </c>
      <c r="E603" t="s">
        <v>58</v>
      </c>
      <c r="F603" t="s">
        <v>286</v>
      </c>
      <c r="G603" t="s">
        <v>622</v>
      </c>
      <c r="H603" t="str">
        <f>"06059"</f>
        <v>06059</v>
      </c>
      <c r="I603" t="s">
        <v>60</v>
      </c>
      <c r="J603" s="1">
        <v>21702</v>
      </c>
      <c r="K603" t="s">
        <v>61</v>
      </c>
      <c r="L603">
        <v>10</v>
      </c>
      <c r="M603" t="str">
        <f t="shared" si="42"/>
        <v>0</v>
      </c>
      <c r="N603" t="str">
        <f t="shared" si="38"/>
        <v>0</v>
      </c>
      <c r="O603">
        <v>10</v>
      </c>
      <c r="P603" t="s">
        <v>62</v>
      </c>
      <c r="Q603" t="s">
        <v>77</v>
      </c>
      <c r="R603" t="s">
        <v>77</v>
      </c>
      <c r="S603" t="s">
        <v>64</v>
      </c>
      <c r="T603" t="s">
        <v>65</v>
      </c>
      <c r="U603" t="s">
        <v>66</v>
      </c>
      <c r="V603" t="s">
        <v>66</v>
      </c>
      <c r="X603" t="b">
        <v>1</v>
      </c>
      <c r="Y603" t="b">
        <v>0</v>
      </c>
      <c r="Z603" t="b">
        <v>0</v>
      </c>
      <c r="AA603">
        <v>103</v>
      </c>
      <c r="AB603">
        <v>230</v>
      </c>
      <c r="AC603" t="s">
        <v>78</v>
      </c>
      <c r="AD603" t="b">
        <v>0</v>
      </c>
      <c r="AE603" t="b">
        <v>1</v>
      </c>
      <c r="AF603" t="s">
        <v>68</v>
      </c>
      <c r="AG603" t="s">
        <v>60</v>
      </c>
      <c r="AH603" t="s">
        <v>60</v>
      </c>
      <c r="AI603" t="b">
        <v>1</v>
      </c>
      <c r="AJ603" t="s">
        <v>79</v>
      </c>
      <c r="AK603" t="s">
        <v>60</v>
      </c>
      <c r="AL603" t="s">
        <v>60</v>
      </c>
      <c r="AM603" t="s">
        <v>60</v>
      </c>
      <c r="AN603" t="s">
        <v>69</v>
      </c>
      <c r="AO603" t="s">
        <v>70</v>
      </c>
      <c r="AP603" t="b">
        <v>0</v>
      </c>
      <c r="AQ603" t="b">
        <v>0</v>
      </c>
      <c r="AR603" t="s">
        <v>71</v>
      </c>
      <c r="AS603" t="b">
        <v>0</v>
      </c>
      <c r="AT603" t="s">
        <v>60</v>
      </c>
      <c r="AU603" t="s">
        <v>60</v>
      </c>
      <c r="AX603" t="s">
        <v>60</v>
      </c>
      <c r="AY603" t="s">
        <v>60</v>
      </c>
      <c r="BA603" t="b">
        <v>1</v>
      </c>
      <c r="BB603" t="s">
        <v>60</v>
      </c>
      <c r="BD603" t="s">
        <v>60</v>
      </c>
    </row>
    <row r="604" spans="1:56" x14ac:dyDescent="0.25">
      <c r="A604" t="s">
        <v>284</v>
      </c>
      <c r="B604" t="s">
        <v>307</v>
      </c>
      <c r="C604">
        <v>1206300</v>
      </c>
      <c r="D604" t="s">
        <v>58</v>
      </c>
      <c r="E604" t="s">
        <v>58</v>
      </c>
      <c r="F604" t="s">
        <v>286</v>
      </c>
      <c r="G604" t="s">
        <v>623</v>
      </c>
      <c r="H604" t="str">
        <f>"06059"</f>
        <v>06059</v>
      </c>
      <c r="I604" t="s">
        <v>60</v>
      </c>
      <c r="J604" s="1">
        <v>21702</v>
      </c>
      <c r="K604" t="s">
        <v>61</v>
      </c>
      <c r="L604">
        <v>15</v>
      </c>
      <c r="M604" t="str">
        <f t="shared" si="42"/>
        <v>0</v>
      </c>
      <c r="N604" t="str">
        <f t="shared" si="38"/>
        <v>0</v>
      </c>
      <c r="O604">
        <v>15</v>
      </c>
      <c r="P604" t="s">
        <v>62</v>
      </c>
      <c r="Q604" t="s">
        <v>77</v>
      </c>
      <c r="R604" t="s">
        <v>77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0</v>
      </c>
      <c r="Z604" t="b">
        <v>0</v>
      </c>
      <c r="AA604">
        <v>103</v>
      </c>
      <c r="AB604">
        <v>230</v>
      </c>
      <c r="AC604" t="s">
        <v>78</v>
      </c>
      <c r="AD604" t="b">
        <v>0</v>
      </c>
      <c r="AE604" t="b">
        <v>1</v>
      </c>
      <c r="AF604" t="s">
        <v>68</v>
      </c>
      <c r="AG604" t="s">
        <v>60</v>
      </c>
      <c r="AH604" t="s">
        <v>60</v>
      </c>
      <c r="AI604" t="b">
        <v>1</v>
      </c>
      <c r="AJ604" t="s">
        <v>79</v>
      </c>
      <c r="AK604" t="s">
        <v>60</v>
      </c>
      <c r="AL604" t="s">
        <v>60</v>
      </c>
      <c r="AM604" t="s">
        <v>60</v>
      </c>
      <c r="AN604" t="s">
        <v>69</v>
      </c>
      <c r="AO604" t="s">
        <v>70</v>
      </c>
      <c r="AP604" t="b">
        <v>0</v>
      </c>
      <c r="AQ604" t="b">
        <v>0</v>
      </c>
      <c r="AR604" t="s">
        <v>71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1</v>
      </c>
      <c r="BB604" t="s">
        <v>60</v>
      </c>
      <c r="BD604" t="s">
        <v>60</v>
      </c>
    </row>
    <row r="605" spans="1:56" x14ac:dyDescent="0.25">
      <c r="A605" t="s">
        <v>353</v>
      </c>
      <c r="B605" t="s">
        <v>371</v>
      </c>
      <c r="C605">
        <v>2001340</v>
      </c>
      <c r="D605" t="s">
        <v>74</v>
      </c>
      <c r="E605" t="s">
        <v>74</v>
      </c>
      <c r="F605" t="s">
        <v>373</v>
      </c>
      <c r="G605" t="s">
        <v>514</v>
      </c>
      <c r="H605" t="str">
        <f>"03016"</f>
        <v>03016</v>
      </c>
      <c r="I605" t="s">
        <v>60</v>
      </c>
      <c r="J605" s="2">
        <v>42810</v>
      </c>
      <c r="K605" t="s">
        <v>61</v>
      </c>
      <c r="L605">
        <v>25</v>
      </c>
      <c r="M605" t="str">
        <f t="shared" si="42"/>
        <v>0</v>
      </c>
      <c r="N605" t="str">
        <f t="shared" si="38"/>
        <v>0</v>
      </c>
      <c r="O605">
        <v>25</v>
      </c>
      <c r="P605" t="s">
        <v>62</v>
      </c>
      <c r="Q605" t="s">
        <v>77</v>
      </c>
      <c r="R605" t="s">
        <v>77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1</v>
      </c>
      <c r="Z605" t="b">
        <v>1</v>
      </c>
      <c r="AA605">
        <v>103</v>
      </c>
      <c r="AB605">
        <v>235</v>
      </c>
      <c r="AC605" t="s">
        <v>67</v>
      </c>
      <c r="AD605" t="b">
        <v>0</v>
      </c>
      <c r="AE605" t="b">
        <v>0</v>
      </c>
      <c r="AF605" t="s">
        <v>68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69</v>
      </c>
      <c r="AO605" t="s">
        <v>70</v>
      </c>
      <c r="AP605" t="b">
        <v>0</v>
      </c>
      <c r="AQ605" t="b">
        <v>0</v>
      </c>
      <c r="AR605" t="s">
        <v>71</v>
      </c>
      <c r="AS605" t="b">
        <v>0</v>
      </c>
      <c r="AT605" t="s">
        <v>72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395</v>
      </c>
      <c r="B606" t="s">
        <v>399</v>
      </c>
      <c r="C606">
        <v>2109310</v>
      </c>
      <c r="D606" t="s">
        <v>74</v>
      </c>
      <c r="E606" t="s">
        <v>74</v>
      </c>
      <c r="F606" t="s">
        <v>445</v>
      </c>
      <c r="G606" t="s">
        <v>493</v>
      </c>
      <c r="H606" t="str">
        <f>"09059"</f>
        <v>09059</v>
      </c>
      <c r="I606" t="s">
        <v>60</v>
      </c>
      <c r="J606" s="1">
        <v>21794</v>
      </c>
      <c r="K606" t="s">
        <v>61</v>
      </c>
      <c r="L606">
        <v>25</v>
      </c>
      <c r="M606" t="str">
        <f t="shared" si="42"/>
        <v>0</v>
      </c>
      <c r="N606" t="str">
        <f t="shared" si="38"/>
        <v>0</v>
      </c>
      <c r="O606">
        <v>25</v>
      </c>
      <c r="P606" t="s">
        <v>62</v>
      </c>
      <c r="Q606" t="s">
        <v>77</v>
      </c>
      <c r="R606" t="s">
        <v>77</v>
      </c>
      <c r="S606" t="s">
        <v>64</v>
      </c>
      <c r="T606" t="s">
        <v>65</v>
      </c>
      <c r="U606" t="s">
        <v>66</v>
      </c>
      <c r="V606" t="s">
        <v>66</v>
      </c>
      <c r="X606" t="b">
        <v>1</v>
      </c>
      <c r="Y606" t="b">
        <v>1</v>
      </c>
      <c r="Z606" t="b">
        <v>1</v>
      </c>
      <c r="AA606">
        <v>103</v>
      </c>
      <c r="AB606">
        <v>235</v>
      </c>
      <c r="AC606" t="s">
        <v>67</v>
      </c>
      <c r="AD606" t="b">
        <v>0</v>
      </c>
      <c r="AE606" t="b">
        <v>0</v>
      </c>
      <c r="AF606" t="s">
        <v>68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69</v>
      </c>
      <c r="AO606" t="s">
        <v>70</v>
      </c>
      <c r="AP606" t="b">
        <v>0</v>
      </c>
      <c r="AQ606" t="b">
        <v>0</v>
      </c>
      <c r="AR606" t="s">
        <v>71</v>
      </c>
      <c r="AS606" t="b">
        <v>0</v>
      </c>
      <c r="AT606" t="s">
        <v>60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D606" t="s">
        <v>60</v>
      </c>
    </row>
    <row r="607" spans="1:56" x14ac:dyDescent="0.25">
      <c r="A607" t="s">
        <v>353</v>
      </c>
      <c r="B607" t="s">
        <v>363</v>
      </c>
      <c r="C607">
        <v>2000310</v>
      </c>
      <c r="D607" t="s">
        <v>91</v>
      </c>
      <c r="E607" t="s">
        <v>91</v>
      </c>
      <c r="F607" t="s">
        <v>364</v>
      </c>
      <c r="G607" t="s">
        <v>624</v>
      </c>
      <c r="H607" t="str">
        <f>"06059"</f>
        <v>06059</v>
      </c>
      <c r="I607" t="s">
        <v>60</v>
      </c>
      <c r="J607" s="1">
        <v>21702</v>
      </c>
      <c r="K607" t="s">
        <v>61</v>
      </c>
      <c r="L607">
        <v>25</v>
      </c>
      <c r="M607" t="str">
        <f t="shared" si="42"/>
        <v>0</v>
      </c>
      <c r="N607" t="str">
        <f t="shared" si="38"/>
        <v>0</v>
      </c>
      <c r="O607">
        <v>25</v>
      </c>
      <c r="P607" t="s">
        <v>83</v>
      </c>
      <c r="Q607" t="s">
        <v>77</v>
      </c>
      <c r="R607" t="s">
        <v>77</v>
      </c>
      <c r="S607" t="s">
        <v>64</v>
      </c>
      <c r="T607" t="s">
        <v>65</v>
      </c>
      <c r="U607" t="s">
        <v>66</v>
      </c>
      <c r="V607" t="s">
        <v>66</v>
      </c>
      <c r="X607" t="b">
        <v>1</v>
      </c>
      <c r="Y607" t="b">
        <v>0</v>
      </c>
      <c r="Z607" t="b">
        <v>0</v>
      </c>
      <c r="AA607">
        <v>103</v>
      </c>
      <c r="AB607">
        <v>230</v>
      </c>
      <c r="AC607" t="s">
        <v>78</v>
      </c>
      <c r="AD607" t="b">
        <v>0</v>
      </c>
      <c r="AE607" t="b">
        <v>0</v>
      </c>
      <c r="AF607" t="s">
        <v>68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69</v>
      </c>
      <c r="AO607" t="s">
        <v>70</v>
      </c>
      <c r="AP607" t="b">
        <v>0</v>
      </c>
      <c r="AQ607" t="b">
        <v>0</v>
      </c>
      <c r="AR607" t="s">
        <v>71</v>
      </c>
      <c r="AS607" t="b">
        <v>0</v>
      </c>
      <c r="AT607" t="s">
        <v>60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D607" t="s">
        <v>60</v>
      </c>
    </row>
    <row r="608" spans="1:56" x14ac:dyDescent="0.25">
      <c r="A608" t="s">
        <v>353</v>
      </c>
      <c r="B608" t="s">
        <v>363</v>
      </c>
      <c r="C608">
        <v>2000310</v>
      </c>
      <c r="D608" t="s">
        <v>91</v>
      </c>
      <c r="E608" t="s">
        <v>91</v>
      </c>
      <c r="F608" t="s">
        <v>364</v>
      </c>
      <c r="G608" t="s">
        <v>625</v>
      </c>
      <c r="H608" t="str">
        <f>"06059"</f>
        <v>06059</v>
      </c>
      <c r="I608" t="s">
        <v>60</v>
      </c>
      <c r="J608" s="1">
        <v>21702</v>
      </c>
      <c r="K608" t="s">
        <v>61</v>
      </c>
      <c r="L608">
        <v>25</v>
      </c>
      <c r="M608" t="str">
        <f t="shared" si="42"/>
        <v>0</v>
      </c>
      <c r="N608" t="str">
        <f t="shared" si="38"/>
        <v>0</v>
      </c>
      <c r="O608">
        <v>25</v>
      </c>
      <c r="P608" t="s">
        <v>86</v>
      </c>
      <c r="Q608" t="s">
        <v>77</v>
      </c>
      <c r="R608" t="s">
        <v>77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67</v>
      </c>
      <c r="AD608" t="b">
        <v>0</v>
      </c>
      <c r="AE608" t="b">
        <v>0</v>
      </c>
      <c r="AF608" t="s">
        <v>68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69</v>
      </c>
      <c r="AO608" t="s">
        <v>70</v>
      </c>
      <c r="AP608" t="b">
        <v>0</v>
      </c>
      <c r="AQ608" t="b">
        <v>0</v>
      </c>
      <c r="AR608" t="s">
        <v>71</v>
      </c>
      <c r="AS608" t="b">
        <v>0</v>
      </c>
      <c r="AT608" t="s">
        <v>60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353</v>
      </c>
      <c r="B609" t="s">
        <v>374</v>
      </c>
      <c r="C609">
        <v>2001310</v>
      </c>
      <c r="D609" t="s">
        <v>91</v>
      </c>
      <c r="E609" t="s">
        <v>91</v>
      </c>
      <c r="F609" t="s">
        <v>364</v>
      </c>
      <c r="G609" t="s">
        <v>626</v>
      </c>
      <c r="H609" t="str">
        <f>"06059"</f>
        <v>06059</v>
      </c>
      <c r="I609" t="s">
        <v>60</v>
      </c>
      <c r="J609" s="1">
        <v>21702</v>
      </c>
      <c r="K609" t="s">
        <v>61</v>
      </c>
      <c r="L609">
        <v>15</v>
      </c>
      <c r="M609" t="str">
        <f t="shared" si="42"/>
        <v>0</v>
      </c>
      <c r="N609" t="str">
        <f t="shared" ref="N609:N638" si="43">"0"</f>
        <v>0</v>
      </c>
      <c r="O609">
        <v>15</v>
      </c>
      <c r="P609" t="s">
        <v>86</v>
      </c>
      <c r="Q609" t="s">
        <v>77</v>
      </c>
      <c r="R609" t="s">
        <v>77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0</v>
      </c>
      <c r="Z609" t="b">
        <v>0</v>
      </c>
      <c r="AA609">
        <v>103</v>
      </c>
      <c r="AB609">
        <v>230</v>
      </c>
      <c r="AC609" t="s">
        <v>78</v>
      </c>
      <c r="AD609" t="b">
        <v>0</v>
      </c>
      <c r="AE609" t="b">
        <v>1</v>
      </c>
      <c r="AF609" t="s">
        <v>68</v>
      </c>
      <c r="AG609" t="s">
        <v>60</v>
      </c>
      <c r="AH609" t="s">
        <v>60</v>
      </c>
      <c r="AI609" t="b">
        <v>0</v>
      </c>
      <c r="AJ609" t="s">
        <v>79</v>
      </c>
      <c r="AK609" t="s">
        <v>60</v>
      </c>
      <c r="AL609" t="s">
        <v>60</v>
      </c>
      <c r="AM609" t="s">
        <v>60</v>
      </c>
      <c r="AN609" t="s">
        <v>69</v>
      </c>
      <c r="AO609" t="s">
        <v>70</v>
      </c>
      <c r="AP609" t="b">
        <v>0</v>
      </c>
      <c r="AQ609" t="b">
        <v>0</v>
      </c>
      <c r="AR609" t="s">
        <v>71</v>
      </c>
      <c r="AS609" t="b">
        <v>0</v>
      </c>
      <c r="AT609" t="s">
        <v>60</v>
      </c>
      <c r="AU609" t="s">
        <v>60</v>
      </c>
      <c r="AX609" t="s">
        <v>60</v>
      </c>
      <c r="AY609" t="s">
        <v>60</v>
      </c>
      <c r="BA609" t="b">
        <v>1</v>
      </c>
      <c r="BB609" t="s">
        <v>60</v>
      </c>
      <c r="BD609" t="s">
        <v>60</v>
      </c>
    </row>
    <row r="610" spans="1:56" x14ac:dyDescent="0.25">
      <c r="A610" t="s">
        <v>121</v>
      </c>
      <c r="B610" t="s">
        <v>446</v>
      </c>
      <c r="C610">
        <v>2102335</v>
      </c>
      <c r="D610" t="s">
        <v>81</v>
      </c>
      <c r="E610" t="s">
        <v>81</v>
      </c>
      <c r="F610" t="s">
        <v>123</v>
      </c>
      <c r="G610" t="s">
        <v>623</v>
      </c>
      <c r="H610" t="str">
        <f>"09008"</f>
        <v>09008</v>
      </c>
      <c r="I610" t="s">
        <v>60</v>
      </c>
      <c r="J610" s="2">
        <v>42986</v>
      </c>
      <c r="K610" t="s">
        <v>61</v>
      </c>
      <c r="L610">
        <v>25</v>
      </c>
      <c r="N610" t="str">
        <f t="shared" si="43"/>
        <v>0</v>
      </c>
      <c r="O610">
        <v>25</v>
      </c>
      <c r="P610" t="s">
        <v>83</v>
      </c>
      <c r="Q610" t="s">
        <v>77</v>
      </c>
      <c r="R610" t="s">
        <v>77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>
        <v>235</v>
      </c>
      <c r="AC610" t="s">
        <v>67</v>
      </c>
      <c r="AD610" t="b">
        <v>0</v>
      </c>
      <c r="AE610" t="b">
        <v>0</v>
      </c>
      <c r="AF610" t="s">
        <v>68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69</v>
      </c>
      <c r="AO610" t="s">
        <v>70</v>
      </c>
      <c r="AP610" t="b">
        <v>0</v>
      </c>
      <c r="AQ610" t="b">
        <v>0</v>
      </c>
      <c r="AR610" t="s">
        <v>71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1</v>
      </c>
      <c r="BB610" t="s">
        <v>60</v>
      </c>
      <c r="BD610" t="s">
        <v>60</v>
      </c>
    </row>
    <row r="611" spans="1:56" x14ac:dyDescent="0.25">
      <c r="A611" t="s">
        <v>353</v>
      </c>
      <c r="B611" t="s">
        <v>374</v>
      </c>
      <c r="C611">
        <v>2001310</v>
      </c>
      <c r="D611" t="s">
        <v>89</v>
      </c>
      <c r="E611" t="s">
        <v>89</v>
      </c>
      <c r="F611" t="s">
        <v>364</v>
      </c>
      <c r="G611" t="s">
        <v>627</v>
      </c>
      <c r="H611" t="str">
        <f>"06059"</f>
        <v>06059</v>
      </c>
      <c r="I611" t="s">
        <v>60</v>
      </c>
      <c r="J611" s="1">
        <v>21702</v>
      </c>
      <c r="K611" t="s">
        <v>61</v>
      </c>
      <c r="L611">
        <v>15</v>
      </c>
      <c r="M611" t="str">
        <f>"0"</f>
        <v>0</v>
      </c>
      <c r="N611" t="str">
        <f t="shared" si="43"/>
        <v>0</v>
      </c>
      <c r="O611">
        <v>15</v>
      </c>
      <c r="P611" t="s">
        <v>62</v>
      </c>
      <c r="Q611" t="s">
        <v>77</v>
      </c>
      <c r="R611" t="s">
        <v>77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0</v>
      </c>
      <c r="Z611" t="b">
        <v>0</v>
      </c>
      <c r="AA611">
        <v>103</v>
      </c>
      <c r="AB611">
        <v>230</v>
      </c>
      <c r="AC611" t="s">
        <v>78</v>
      </c>
      <c r="AD611" t="b">
        <v>0</v>
      </c>
      <c r="AE611" t="b">
        <v>1</v>
      </c>
      <c r="AF611" t="s">
        <v>68</v>
      </c>
      <c r="AG611" t="s">
        <v>60</v>
      </c>
      <c r="AH611" t="s">
        <v>60</v>
      </c>
      <c r="AI611" t="b">
        <v>0</v>
      </c>
      <c r="AJ611" t="s">
        <v>79</v>
      </c>
      <c r="AK611" t="s">
        <v>60</v>
      </c>
      <c r="AL611" t="s">
        <v>60</v>
      </c>
      <c r="AM611" t="s">
        <v>60</v>
      </c>
      <c r="AN611" t="s">
        <v>69</v>
      </c>
      <c r="AO611" t="s">
        <v>70</v>
      </c>
      <c r="AP611" t="b">
        <v>0</v>
      </c>
      <c r="AQ611" t="b">
        <v>0</v>
      </c>
      <c r="AR611" t="s">
        <v>71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1</v>
      </c>
      <c r="BB611" t="s">
        <v>60</v>
      </c>
      <c r="BD611" t="s">
        <v>60</v>
      </c>
    </row>
    <row r="612" spans="1:56" x14ac:dyDescent="0.25">
      <c r="A612" t="s">
        <v>395</v>
      </c>
      <c r="B612" t="s">
        <v>399</v>
      </c>
      <c r="C612">
        <v>2109310</v>
      </c>
      <c r="D612" t="s">
        <v>58</v>
      </c>
      <c r="E612" t="s">
        <v>58</v>
      </c>
      <c r="F612" t="s">
        <v>445</v>
      </c>
      <c r="G612" t="s">
        <v>497</v>
      </c>
      <c r="H612" t="str">
        <f>"09059"</f>
        <v>09059</v>
      </c>
      <c r="I612" t="s">
        <v>60</v>
      </c>
      <c r="J612" s="1">
        <v>21794</v>
      </c>
      <c r="K612" t="s">
        <v>61</v>
      </c>
      <c r="L612">
        <v>26</v>
      </c>
      <c r="M612" t="str">
        <f>"0"</f>
        <v>0</v>
      </c>
      <c r="N612" t="str">
        <f t="shared" si="43"/>
        <v>0</v>
      </c>
      <c r="O612">
        <v>26</v>
      </c>
      <c r="P612" t="s">
        <v>62</v>
      </c>
      <c r="Q612" t="s">
        <v>77</v>
      </c>
      <c r="R612" t="s">
        <v>77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67</v>
      </c>
      <c r="AD612" t="b">
        <v>0</v>
      </c>
      <c r="AE612" t="b">
        <v>0</v>
      </c>
      <c r="AF612" t="s">
        <v>68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69</v>
      </c>
      <c r="AO612" t="s">
        <v>70</v>
      </c>
      <c r="AP612" t="b">
        <v>0</v>
      </c>
      <c r="AQ612" t="b">
        <v>0</v>
      </c>
      <c r="AR612" t="s">
        <v>71</v>
      </c>
      <c r="AS612" t="b">
        <v>0</v>
      </c>
      <c r="AT612" t="s">
        <v>60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121</v>
      </c>
      <c r="B613" t="s">
        <v>446</v>
      </c>
      <c r="C613">
        <v>2102335</v>
      </c>
      <c r="D613" t="s">
        <v>74</v>
      </c>
      <c r="E613" t="s">
        <v>74</v>
      </c>
      <c r="F613" t="s">
        <v>123</v>
      </c>
      <c r="G613" t="s">
        <v>628</v>
      </c>
      <c r="H613" t="str">
        <f>"09008"</f>
        <v>09008</v>
      </c>
      <c r="I613" t="s">
        <v>60</v>
      </c>
      <c r="J613" s="2">
        <v>42986</v>
      </c>
      <c r="K613" t="s">
        <v>61</v>
      </c>
      <c r="L613">
        <v>25</v>
      </c>
      <c r="N613" t="str">
        <f t="shared" si="43"/>
        <v>0</v>
      </c>
      <c r="O613">
        <v>25</v>
      </c>
      <c r="P613" t="s">
        <v>86</v>
      </c>
      <c r="Q613" t="s">
        <v>77</v>
      </c>
      <c r="R613" t="s">
        <v>77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>
        <v>235</v>
      </c>
      <c r="AC613" t="s">
        <v>67</v>
      </c>
      <c r="AD613" t="b">
        <v>0</v>
      </c>
      <c r="AE613" t="b">
        <v>0</v>
      </c>
      <c r="AF613" t="s">
        <v>68</v>
      </c>
      <c r="AG613" t="s">
        <v>60</v>
      </c>
      <c r="AH613" t="s">
        <v>60</v>
      </c>
      <c r="AI613" t="b">
        <v>1</v>
      </c>
      <c r="AJ613" t="s">
        <v>60</v>
      </c>
      <c r="AK613" t="s">
        <v>60</v>
      </c>
      <c r="AL613" t="s">
        <v>60</v>
      </c>
      <c r="AM613" t="s">
        <v>60</v>
      </c>
      <c r="AN613" t="s">
        <v>69</v>
      </c>
      <c r="AO613" t="s">
        <v>70</v>
      </c>
      <c r="AP613" t="b">
        <v>0</v>
      </c>
      <c r="AQ613" t="b">
        <v>0</v>
      </c>
      <c r="AR613" t="s">
        <v>71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1</v>
      </c>
      <c r="BB613" t="s">
        <v>60</v>
      </c>
      <c r="BD613" t="s">
        <v>60</v>
      </c>
    </row>
    <row r="614" spans="1:56" x14ac:dyDescent="0.25">
      <c r="A614" t="s">
        <v>121</v>
      </c>
      <c r="B614" t="s">
        <v>446</v>
      </c>
      <c r="C614">
        <v>2102335</v>
      </c>
      <c r="D614" t="s">
        <v>74</v>
      </c>
      <c r="E614" t="s">
        <v>74</v>
      </c>
      <c r="F614" t="s">
        <v>123</v>
      </c>
      <c r="G614" t="s">
        <v>629</v>
      </c>
      <c r="H614" t="str">
        <f>"09008"</f>
        <v>09008</v>
      </c>
      <c r="I614" t="s">
        <v>60</v>
      </c>
      <c r="J614" s="2">
        <v>42986</v>
      </c>
      <c r="K614" t="s">
        <v>61</v>
      </c>
      <c r="L614">
        <v>25</v>
      </c>
      <c r="N614" t="str">
        <f t="shared" si="43"/>
        <v>0</v>
      </c>
      <c r="O614">
        <v>25</v>
      </c>
      <c r="P614" t="s">
        <v>83</v>
      </c>
      <c r="Q614" t="s">
        <v>77</v>
      </c>
      <c r="R614" t="s">
        <v>77</v>
      </c>
      <c r="S614" t="s">
        <v>64</v>
      </c>
      <c r="T614" t="s">
        <v>65</v>
      </c>
      <c r="U614" t="s">
        <v>66</v>
      </c>
      <c r="V614" t="s">
        <v>66</v>
      </c>
      <c r="X614" t="b">
        <v>1</v>
      </c>
      <c r="Y614" t="b">
        <v>1</v>
      </c>
      <c r="Z614" t="b">
        <v>1</v>
      </c>
      <c r="AA614">
        <v>103</v>
      </c>
      <c r="AB614">
        <v>235</v>
      </c>
      <c r="AC614" t="s">
        <v>67</v>
      </c>
      <c r="AD614" t="b">
        <v>0</v>
      </c>
      <c r="AE614" t="b">
        <v>0</v>
      </c>
      <c r="AF614" t="s">
        <v>68</v>
      </c>
      <c r="AG614" t="s">
        <v>60</v>
      </c>
      <c r="AH614" t="s">
        <v>60</v>
      </c>
      <c r="AI614" t="b">
        <v>1</v>
      </c>
      <c r="AJ614" t="s">
        <v>60</v>
      </c>
      <c r="AK614" t="s">
        <v>60</v>
      </c>
      <c r="AL614" t="s">
        <v>60</v>
      </c>
      <c r="AM614" t="s">
        <v>60</v>
      </c>
      <c r="AN614" t="s">
        <v>69</v>
      </c>
      <c r="AO614" t="s">
        <v>70</v>
      </c>
      <c r="AP614" t="b">
        <v>0</v>
      </c>
      <c r="AQ614" t="b">
        <v>0</v>
      </c>
      <c r="AR614" t="s">
        <v>71</v>
      </c>
      <c r="AS614" t="b">
        <v>0</v>
      </c>
      <c r="AT614" t="s">
        <v>60</v>
      </c>
      <c r="AU614" t="s">
        <v>60</v>
      </c>
      <c r="AX614" t="s">
        <v>60</v>
      </c>
      <c r="AY614" t="s">
        <v>60</v>
      </c>
      <c r="BA614" t="b">
        <v>1</v>
      </c>
      <c r="BB614" t="s">
        <v>60</v>
      </c>
      <c r="BD614" t="s">
        <v>60</v>
      </c>
    </row>
    <row r="615" spans="1:56" x14ac:dyDescent="0.25">
      <c r="A615" t="s">
        <v>121</v>
      </c>
      <c r="B615" t="s">
        <v>446</v>
      </c>
      <c r="C615">
        <v>2102335</v>
      </c>
      <c r="D615" t="s">
        <v>81</v>
      </c>
      <c r="E615" t="s">
        <v>81</v>
      </c>
      <c r="F615" t="s">
        <v>123</v>
      </c>
      <c r="G615" t="s">
        <v>630</v>
      </c>
      <c r="H615" t="str">
        <f>"09008"</f>
        <v>09008</v>
      </c>
      <c r="I615" t="s">
        <v>60</v>
      </c>
      <c r="J615" s="2">
        <v>42986</v>
      </c>
      <c r="K615" t="s">
        <v>61</v>
      </c>
      <c r="L615">
        <v>25</v>
      </c>
      <c r="N615" t="str">
        <f t="shared" si="43"/>
        <v>0</v>
      </c>
      <c r="O615">
        <v>25</v>
      </c>
      <c r="P615" t="s">
        <v>86</v>
      </c>
      <c r="Q615" t="s">
        <v>77</v>
      </c>
      <c r="R615" t="s">
        <v>77</v>
      </c>
      <c r="S615" t="s">
        <v>64</v>
      </c>
      <c r="T615" t="s">
        <v>65</v>
      </c>
      <c r="U615" t="s">
        <v>66</v>
      </c>
      <c r="V615" t="s">
        <v>66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67</v>
      </c>
      <c r="AD615" t="b">
        <v>0</v>
      </c>
      <c r="AE615" t="b">
        <v>0</v>
      </c>
      <c r="AF615" t="s">
        <v>68</v>
      </c>
      <c r="AG615" t="s">
        <v>60</v>
      </c>
      <c r="AH615" t="s">
        <v>60</v>
      </c>
      <c r="AI615" t="b">
        <v>1</v>
      </c>
      <c r="AJ615" t="s">
        <v>60</v>
      </c>
      <c r="AK615" t="s">
        <v>60</v>
      </c>
      <c r="AL615" t="s">
        <v>60</v>
      </c>
      <c r="AM615" t="s">
        <v>60</v>
      </c>
      <c r="AN615" t="s">
        <v>69</v>
      </c>
      <c r="AO615" t="s">
        <v>70</v>
      </c>
      <c r="AP615" t="b">
        <v>0</v>
      </c>
      <c r="AQ615" t="b">
        <v>0</v>
      </c>
      <c r="AR615" t="s">
        <v>71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1</v>
      </c>
      <c r="BB615" t="s">
        <v>60</v>
      </c>
      <c r="BD615" t="s">
        <v>60</v>
      </c>
    </row>
    <row r="616" spans="1:56" x14ac:dyDescent="0.25">
      <c r="A616" t="s">
        <v>284</v>
      </c>
      <c r="B616" t="s">
        <v>524</v>
      </c>
      <c r="C616">
        <v>1207300</v>
      </c>
      <c r="D616" t="s">
        <v>87</v>
      </c>
      <c r="E616" t="s">
        <v>87</v>
      </c>
      <c r="F616" t="s">
        <v>525</v>
      </c>
      <c r="G616" t="s">
        <v>489</v>
      </c>
      <c r="H616">
        <v>15003</v>
      </c>
      <c r="I616" t="s">
        <v>60</v>
      </c>
      <c r="K616" t="s">
        <v>61</v>
      </c>
      <c r="L616">
        <v>30</v>
      </c>
      <c r="M616" t="str">
        <f>"0"</f>
        <v>0</v>
      </c>
      <c r="N616" t="str">
        <f t="shared" si="43"/>
        <v>0</v>
      </c>
      <c r="O616">
        <v>30</v>
      </c>
      <c r="P616" t="s">
        <v>62</v>
      </c>
      <c r="Q616" t="s">
        <v>77</v>
      </c>
      <c r="R616" t="s">
        <v>77</v>
      </c>
      <c r="S616" t="s">
        <v>64</v>
      </c>
      <c r="T616" t="s">
        <v>65</v>
      </c>
      <c r="U616" t="s">
        <v>66</v>
      </c>
      <c r="V616" t="s">
        <v>66</v>
      </c>
      <c r="X616" t="b">
        <v>1</v>
      </c>
      <c r="Y616" t="b">
        <v>1</v>
      </c>
      <c r="Z616" t="b">
        <v>1</v>
      </c>
      <c r="AA616">
        <v>103</v>
      </c>
      <c r="AB616">
        <v>235</v>
      </c>
      <c r="AC616" t="s">
        <v>67</v>
      </c>
      <c r="AD616" t="b">
        <v>0</v>
      </c>
      <c r="AE616" t="b">
        <v>0</v>
      </c>
      <c r="AF616" t="s">
        <v>68</v>
      </c>
      <c r="AG616" t="s">
        <v>60</v>
      </c>
      <c r="AH616" t="s">
        <v>60</v>
      </c>
      <c r="AI616" t="b">
        <v>1</v>
      </c>
      <c r="AJ616" t="s">
        <v>60</v>
      </c>
      <c r="AK616" t="s">
        <v>60</v>
      </c>
      <c r="AL616" t="s">
        <v>60</v>
      </c>
      <c r="AM616" t="s">
        <v>60</v>
      </c>
      <c r="AN616" t="s">
        <v>69</v>
      </c>
      <c r="AO616" t="s">
        <v>70</v>
      </c>
      <c r="AP616" t="b">
        <v>0</v>
      </c>
      <c r="AQ616" t="b">
        <v>0</v>
      </c>
      <c r="AR616" t="s">
        <v>71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111</v>
      </c>
      <c r="B617" t="s">
        <v>631</v>
      </c>
      <c r="C617" t="s">
        <v>632</v>
      </c>
      <c r="D617" t="s">
        <v>87</v>
      </c>
      <c r="E617" t="s">
        <v>87</v>
      </c>
      <c r="F617" t="s">
        <v>137</v>
      </c>
      <c r="G617" t="s">
        <v>633</v>
      </c>
      <c r="H617" t="str">
        <f>"08010"</f>
        <v>08010</v>
      </c>
      <c r="I617" t="s">
        <v>60</v>
      </c>
      <c r="J617" s="2">
        <v>42957</v>
      </c>
      <c r="K617" t="s">
        <v>61</v>
      </c>
      <c r="L617">
        <v>5</v>
      </c>
      <c r="N617" t="str">
        <f t="shared" si="43"/>
        <v>0</v>
      </c>
      <c r="O617">
        <v>5</v>
      </c>
      <c r="P617" t="s">
        <v>83</v>
      </c>
      <c r="Q617" t="s">
        <v>63</v>
      </c>
      <c r="R617" t="s">
        <v>63</v>
      </c>
      <c r="S617" t="s">
        <v>64</v>
      </c>
      <c r="T617" t="s">
        <v>65</v>
      </c>
      <c r="U617" t="s">
        <v>66</v>
      </c>
      <c r="V617" t="s">
        <v>66</v>
      </c>
      <c r="X617" t="b">
        <v>0</v>
      </c>
      <c r="Y617" t="b">
        <v>1</v>
      </c>
      <c r="Z617" t="b">
        <v>1</v>
      </c>
      <c r="AA617">
        <v>103</v>
      </c>
      <c r="AB617">
        <v>235</v>
      </c>
      <c r="AC617" t="s">
        <v>67</v>
      </c>
      <c r="AD617" t="b">
        <v>0</v>
      </c>
      <c r="AE617" t="b">
        <v>0</v>
      </c>
      <c r="AF617" t="s">
        <v>68</v>
      </c>
      <c r="AG617" t="s">
        <v>60</v>
      </c>
      <c r="AH617" t="s">
        <v>60</v>
      </c>
      <c r="AI617" t="b">
        <v>1</v>
      </c>
      <c r="AJ617" t="s">
        <v>60</v>
      </c>
      <c r="AK617" t="s">
        <v>60</v>
      </c>
      <c r="AL617" t="s">
        <v>60</v>
      </c>
      <c r="AM617" t="s">
        <v>60</v>
      </c>
      <c r="AN617" t="s">
        <v>116</v>
      </c>
      <c r="AO617" t="s">
        <v>108</v>
      </c>
      <c r="AP617" t="b">
        <v>0</v>
      </c>
      <c r="AQ617" t="b">
        <v>0</v>
      </c>
      <c r="AR617" t="s">
        <v>71</v>
      </c>
      <c r="AS617" t="b">
        <v>0</v>
      </c>
      <c r="AT617" t="s">
        <v>72</v>
      </c>
      <c r="AU617" t="s">
        <v>60</v>
      </c>
      <c r="AX617" t="s">
        <v>462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111</v>
      </c>
      <c r="B618" t="s">
        <v>634</v>
      </c>
      <c r="C618" t="s">
        <v>635</v>
      </c>
      <c r="D618" t="s">
        <v>87</v>
      </c>
      <c r="E618" t="s">
        <v>87</v>
      </c>
      <c r="F618" t="s">
        <v>137</v>
      </c>
      <c r="G618" t="s">
        <v>633</v>
      </c>
      <c r="H618" t="str">
        <f>"08010"</f>
        <v>08010</v>
      </c>
      <c r="I618" t="s">
        <v>60</v>
      </c>
      <c r="J618" s="2">
        <v>42957</v>
      </c>
      <c r="K618" t="s">
        <v>61</v>
      </c>
      <c r="L618">
        <v>5</v>
      </c>
      <c r="M618">
        <v>5</v>
      </c>
      <c r="N618" t="str">
        <f t="shared" si="43"/>
        <v>0</v>
      </c>
      <c r="O618">
        <v>5</v>
      </c>
      <c r="P618" t="s">
        <v>83</v>
      </c>
      <c r="Q618" t="s">
        <v>63</v>
      </c>
      <c r="R618" t="s">
        <v>77</v>
      </c>
      <c r="S618" t="s">
        <v>64</v>
      </c>
      <c r="T618" t="s">
        <v>65</v>
      </c>
      <c r="U618" t="s">
        <v>66</v>
      </c>
      <c r="V618" t="s">
        <v>66</v>
      </c>
      <c r="X618" t="b">
        <v>1</v>
      </c>
      <c r="Y618" t="b">
        <v>1</v>
      </c>
      <c r="Z618" t="b">
        <v>1</v>
      </c>
      <c r="AA618">
        <v>103</v>
      </c>
      <c r="AB618">
        <v>235</v>
      </c>
      <c r="AC618" t="s">
        <v>67</v>
      </c>
      <c r="AD618" t="b">
        <v>0</v>
      </c>
      <c r="AE618" t="b">
        <v>0</v>
      </c>
      <c r="AF618" t="s">
        <v>68</v>
      </c>
      <c r="AG618" t="s">
        <v>60</v>
      </c>
      <c r="AH618" t="s">
        <v>60</v>
      </c>
      <c r="AI618" t="b">
        <v>1</v>
      </c>
      <c r="AJ618" t="s">
        <v>60</v>
      </c>
      <c r="AK618" t="s">
        <v>60</v>
      </c>
      <c r="AL618" t="s">
        <v>60</v>
      </c>
      <c r="AM618" t="s">
        <v>60</v>
      </c>
      <c r="AN618" t="s">
        <v>69</v>
      </c>
      <c r="AO618" t="s">
        <v>108</v>
      </c>
      <c r="AP618" t="b">
        <v>0</v>
      </c>
      <c r="AQ618" t="b">
        <v>0</v>
      </c>
      <c r="AR618" t="s">
        <v>71</v>
      </c>
      <c r="AS618" t="b">
        <v>0</v>
      </c>
      <c r="AT618" t="s">
        <v>72</v>
      </c>
      <c r="AU618" t="s">
        <v>60</v>
      </c>
      <c r="AX618" t="s">
        <v>462</v>
      </c>
      <c r="AY618" t="s">
        <v>60</v>
      </c>
      <c r="BA618" t="b">
        <v>0</v>
      </c>
      <c r="BB618" t="s">
        <v>60</v>
      </c>
      <c r="BD618" t="s">
        <v>60</v>
      </c>
    </row>
    <row r="619" spans="1:56" x14ac:dyDescent="0.25">
      <c r="A619" t="s">
        <v>312</v>
      </c>
      <c r="B619" t="s">
        <v>636</v>
      </c>
      <c r="C619" t="s">
        <v>314</v>
      </c>
      <c r="D619" t="s">
        <v>81</v>
      </c>
      <c r="E619" t="s">
        <v>81</v>
      </c>
      <c r="F619" t="s">
        <v>315</v>
      </c>
      <c r="G619" t="s">
        <v>489</v>
      </c>
      <c r="H619" t="s">
        <v>60</v>
      </c>
      <c r="I619" t="s">
        <v>60</v>
      </c>
      <c r="K619" t="s">
        <v>61</v>
      </c>
      <c r="L619">
        <v>25</v>
      </c>
      <c r="M619" t="str">
        <f t="shared" ref="M619:M632" si="44">"0"</f>
        <v>0</v>
      </c>
      <c r="N619" t="str">
        <f t="shared" si="43"/>
        <v>0</v>
      </c>
      <c r="O619">
        <v>25</v>
      </c>
      <c r="P619" t="s">
        <v>83</v>
      </c>
      <c r="Q619" t="s">
        <v>63</v>
      </c>
      <c r="R619" t="s">
        <v>77</v>
      </c>
      <c r="S619" t="s">
        <v>64</v>
      </c>
      <c r="T619" t="s">
        <v>65</v>
      </c>
      <c r="U619" t="s">
        <v>66</v>
      </c>
      <c r="V619" t="s">
        <v>66</v>
      </c>
      <c r="X619" t="b">
        <v>0</v>
      </c>
      <c r="Y619" t="b">
        <v>0</v>
      </c>
      <c r="Z619" t="b">
        <v>0</v>
      </c>
      <c r="AA619">
        <v>999</v>
      </c>
      <c r="AB619">
        <v>235</v>
      </c>
      <c r="AC619" t="s">
        <v>67</v>
      </c>
      <c r="AD619" t="b">
        <v>1</v>
      </c>
      <c r="AE619" t="b">
        <v>1</v>
      </c>
      <c r="AF619" t="s">
        <v>68</v>
      </c>
      <c r="AG619" t="s">
        <v>60</v>
      </c>
      <c r="AH619" t="s">
        <v>60</v>
      </c>
      <c r="AI619" t="b">
        <v>1</v>
      </c>
      <c r="AJ619" t="s">
        <v>60</v>
      </c>
      <c r="AK619" t="s">
        <v>60</v>
      </c>
      <c r="AL619" t="s">
        <v>60</v>
      </c>
      <c r="AM619" t="s">
        <v>60</v>
      </c>
      <c r="AN619" t="s">
        <v>69</v>
      </c>
      <c r="AO619" t="s">
        <v>108</v>
      </c>
      <c r="AP619" t="b">
        <v>0</v>
      </c>
      <c r="AQ619" t="b">
        <v>0</v>
      </c>
      <c r="AR619" t="s">
        <v>71</v>
      </c>
      <c r="AS619" t="b">
        <v>0</v>
      </c>
      <c r="AT619" t="s">
        <v>72</v>
      </c>
      <c r="AU619" t="s">
        <v>60</v>
      </c>
      <c r="AX619" t="s">
        <v>462</v>
      </c>
      <c r="AY619" t="s">
        <v>60</v>
      </c>
      <c r="BA619" t="b">
        <v>0</v>
      </c>
      <c r="BB619" t="s">
        <v>60</v>
      </c>
      <c r="BD619" t="s">
        <v>60</v>
      </c>
    </row>
    <row r="620" spans="1:56" x14ac:dyDescent="0.25">
      <c r="A620" t="s">
        <v>312</v>
      </c>
      <c r="B620" t="s">
        <v>636</v>
      </c>
      <c r="C620" t="s">
        <v>314</v>
      </c>
      <c r="D620" t="s">
        <v>131</v>
      </c>
      <c r="E620" t="s">
        <v>131</v>
      </c>
      <c r="F620" t="s">
        <v>315</v>
      </c>
      <c r="G620" t="s">
        <v>513</v>
      </c>
      <c r="H620" t="s">
        <v>60</v>
      </c>
      <c r="I620" t="s">
        <v>60</v>
      </c>
      <c r="K620" t="s">
        <v>61</v>
      </c>
      <c r="L620">
        <v>25</v>
      </c>
      <c r="M620" t="str">
        <f t="shared" si="44"/>
        <v>0</v>
      </c>
      <c r="N620" t="str">
        <f t="shared" si="43"/>
        <v>0</v>
      </c>
      <c r="O620">
        <v>25</v>
      </c>
      <c r="P620" t="s">
        <v>83</v>
      </c>
      <c r="Q620" t="s">
        <v>63</v>
      </c>
      <c r="R620" t="s">
        <v>77</v>
      </c>
      <c r="S620" t="s">
        <v>64</v>
      </c>
      <c r="T620" t="s">
        <v>65</v>
      </c>
      <c r="U620" t="s">
        <v>66</v>
      </c>
      <c r="V620" t="s">
        <v>66</v>
      </c>
      <c r="X620" t="b">
        <v>0</v>
      </c>
      <c r="Y620" t="b">
        <v>0</v>
      </c>
      <c r="Z620" t="b">
        <v>0</v>
      </c>
      <c r="AA620">
        <v>999</v>
      </c>
      <c r="AB620">
        <v>230</v>
      </c>
      <c r="AC620" t="s">
        <v>67</v>
      </c>
      <c r="AD620" t="b">
        <v>1</v>
      </c>
      <c r="AE620" t="b">
        <v>1</v>
      </c>
      <c r="AF620" t="s">
        <v>68</v>
      </c>
      <c r="AG620" t="s">
        <v>60</v>
      </c>
      <c r="AH620" t="s">
        <v>60</v>
      </c>
      <c r="AI620" t="b">
        <v>1</v>
      </c>
      <c r="AJ620" t="s">
        <v>60</v>
      </c>
      <c r="AK620" t="s">
        <v>60</v>
      </c>
      <c r="AL620" t="s">
        <v>60</v>
      </c>
      <c r="AM620" t="s">
        <v>60</v>
      </c>
      <c r="AN620" t="s">
        <v>69</v>
      </c>
      <c r="AO620" t="s">
        <v>108</v>
      </c>
      <c r="AP620" t="b">
        <v>0</v>
      </c>
      <c r="AQ620" t="b">
        <v>0</v>
      </c>
      <c r="AR620" t="s">
        <v>71</v>
      </c>
      <c r="AS620" t="b">
        <v>0</v>
      </c>
      <c r="AT620" t="s">
        <v>72</v>
      </c>
      <c r="AU620" t="s">
        <v>60</v>
      </c>
      <c r="AX620" t="s">
        <v>462</v>
      </c>
      <c r="AY620" t="s">
        <v>60</v>
      </c>
      <c r="BA620" t="b">
        <v>0</v>
      </c>
      <c r="BB620" t="s">
        <v>60</v>
      </c>
      <c r="BD620" t="s">
        <v>60</v>
      </c>
    </row>
    <row r="621" spans="1:56" x14ac:dyDescent="0.25">
      <c r="A621" t="s">
        <v>312</v>
      </c>
      <c r="B621" t="s">
        <v>636</v>
      </c>
      <c r="C621" t="s">
        <v>314</v>
      </c>
      <c r="D621" t="s">
        <v>91</v>
      </c>
      <c r="E621" t="s">
        <v>91</v>
      </c>
      <c r="F621" t="s">
        <v>315</v>
      </c>
      <c r="G621" t="s">
        <v>493</v>
      </c>
      <c r="H621" t="s">
        <v>60</v>
      </c>
      <c r="I621" t="s">
        <v>60</v>
      </c>
      <c r="K621" t="s">
        <v>61</v>
      </c>
      <c r="L621">
        <v>25</v>
      </c>
      <c r="M621" t="str">
        <f t="shared" si="44"/>
        <v>0</v>
      </c>
      <c r="N621" t="str">
        <f t="shared" si="43"/>
        <v>0</v>
      </c>
      <c r="O621">
        <v>25</v>
      </c>
      <c r="P621" t="s">
        <v>83</v>
      </c>
      <c r="Q621" t="s">
        <v>63</v>
      </c>
      <c r="R621" t="s">
        <v>77</v>
      </c>
      <c r="S621" t="s">
        <v>64</v>
      </c>
      <c r="T621" t="s">
        <v>65</v>
      </c>
      <c r="U621" t="s">
        <v>66</v>
      </c>
      <c r="V621" t="s">
        <v>66</v>
      </c>
      <c r="X621" t="b">
        <v>0</v>
      </c>
      <c r="Y621" t="b">
        <v>0</v>
      </c>
      <c r="Z621" t="b">
        <v>0</v>
      </c>
      <c r="AA621">
        <v>999</v>
      </c>
      <c r="AB621">
        <v>230</v>
      </c>
      <c r="AC621" t="s">
        <v>67</v>
      </c>
      <c r="AD621" t="b">
        <v>1</v>
      </c>
      <c r="AE621" t="b">
        <v>1</v>
      </c>
      <c r="AF621" t="s">
        <v>68</v>
      </c>
      <c r="AG621" t="s">
        <v>60</v>
      </c>
      <c r="AH621" t="s">
        <v>60</v>
      </c>
      <c r="AI621" t="b">
        <v>1</v>
      </c>
      <c r="AJ621" t="s">
        <v>60</v>
      </c>
      <c r="AK621" t="s">
        <v>60</v>
      </c>
      <c r="AL621" t="s">
        <v>60</v>
      </c>
      <c r="AM621" t="s">
        <v>60</v>
      </c>
      <c r="AN621" t="s">
        <v>69</v>
      </c>
      <c r="AO621" t="s">
        <v>108</v>
      </c>
      <c r="AP621" t="b">
        <v>0</v>
      </c>
      <c r="AQ621" t="b">
        <v>0</v>
      </c>
      <c r="AR621" t="s">
        <v>71</v>
      </c>
      <c r="AS621" t="b">
        <v>0</v>
      </c>
      <c r="AT621" t="s">
        <v>72</v>
      </c>
      <c r="AU621" t="s">
        <v>60</v>
      </c>
      <c r="AX621" t="s">
        <v>462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312</v>
      </c>
      <c r="B622" t="s">
        <v>636</v>
      </c>
      <c r="C622" t="s">
        <v>314</v>
      </c>
      <c r="D622" t="s">
        <v>74</v>
      </c>
      <c r="E622" t="s">
        <v>74</v>
      </c>
      <c r="F622" t="s">
        <v>315</v>
      </c>
      <c r="G622" t="s">
        <v>461</v>
      </c>
      <c r="H622" t="s">
        <v>60</v>
      </c>
      <c r="I622" t="s">
        <v>60</v>
      </c>
      <c r="K622" t="s">
        <v>61</v>
      </c>
      <c r="L622">
        <v>25</v>
      </c>
      <c r="M622" t="str">
        <f t="shared" si="44"/>
        <v>0</v>
      </c>
      <c r="N622" t="str">
        <f t="shared" si="43"/>
        <v>0</v>
      </c>
      <c r="O622">
        <v>25</v>
      </c>
      <c r="P622" t="s">
        <v>83</v>
      </c>
      <c r="Q622" t="s">
        <v>63</v>
      </c>
      <c r="R622" t="s">
        <v>77</v>
      </c>
      <c r="S622" t="s">
        <v>64</v>
      </c>
      <c r="T622" t="s">
        <v>65</v>
      </c>
      <c r="U622" t="s">
        <v>66</v>
      </c>
      <c r="V622" t="s">
        <v>66</v>
      </c>
      <c r="X622" t="b">
        <v>0</v>
      </c>
      <c r="Y622" t="b">
        <v>0</v>
      </c>
      <c r="Z622" t="b">
        <v>0</v>
      </c>
      <c r="AA622">
        <v>999</v>
      </c>
      <c r="AB622">
        <v>235</v>
      </c>
      <c r="AC622" t="s">
        <v>67</v>
      </c>
      <c r="AD622" t="b">
        <v>1</v>
      </c>
      <c r="AE622" t="b">
        <v>1</v>
      </c>
      <c r="AF622" t="s">
        <v>68</v>
      </c>
      <c r="AG622" t="s">
        <v>60</v>
      </c>
      <c r="AH622" t="s">
        <v>60</v>
      </c>
      <c r="AI622" t="b">
        <v>1</v>
      </c>
      <c r="AJ622" t="s">
        <v>60</v>
      </c>
      <c r="AK622" t="s">
        <v>60</v>
      </c>
      <c r="AL622" t="s">
        <v>60</v>
      </c>
      <c r="AM622" t="s">
        <v>60</v>
      </c>
      <c r="AN622" t="s">
        <v>69</v>
      </c>
      <c r="AO622" t="s">
        <v>108</v>
      </c>
      <c r="AP622" t="b">
        <v>0</v>
      </c>
      <c r="AQ622" t="b">
        <v>0</v>
      </c>
      <c r="AR622" t="s">
        <v>71</v>
      </c>
      <c r="AS622" t="b">
        <v>0</v>
      </c>
      <c r="AT622" t="s">
        <v>72</v>
      </c>
      <c r="AU622" t="s">
        <v>60</v>
      </c>
      <c r="AX622" t="s">
        <v>462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312</v>
      </c>
      <c r="B623" t="s">
        <v>636</v>
      </c>
      <c r="C623" t="s">
        <v>314</v>
      </c>
      <c r="D623" t="s">
        <v>89</v>
      </c>
      <c r="E623" t="s">
        <v>89</v>
      </c>
      <c r="F623" t="s">
        <v>315</v>
      </c>
      <c r="G623" t="s">
        <v>566</v>
      </c>
      <c r="H623" t="s">
        <v>60</v>
      </c>
      <c r="I623" t="s">
        <v>60</v>
      </c>
      <c r="K623" t="s">
        <v>61</v>
      </c>
      <c r="L623">
        <v>25</v>
      </c>
      <c r="M623" t="str">
        <f t="shared" si="44"/>
        <v>0</v>
      </c>
      <c r="N623" t="str">
        <f t="shared" si="43"/>
        <v>0</v>
      </c>
      <c r="O623">
        <v>25</v>
      </c>
      <c r="P623" t="s">
        <v>83</v>
      </c>
      <c r="Q623" t="s">
        <v>63</v>
      </c>
      <c r="R623" t="s">
        <v>77</v>
      </c>
      <c r="S623" t="s">
        <v>64</v>
      </c>
      <c r="T623" t="s">
        <v>65</v>
      </c>
      <c r="U623" t="s">
        <v>66</v>
      </c>
      <c r="V623" t="s">
        <v>66</v>
      </c>
      <c r="X623" t="b">
        <v>0</v>
      </c>
      <c r="Y623" t="b">
        <v>0</v>
      </c>
      <c r="Z623" t="b">
        <v>0</v>
      </c>
      <c r="AA623">
        <v>999</v>
      </c>
      <c r="AB623">
        <v>230</v>
      </c>
      <c r="AC623" t="s">
        <v>67</v>
      </c>
      <c r="AD623" t="b">
        <v>1</v>
      </c>
      <c r="AE623" t="b">
        <v>1</v>
      </c>
      <c r="AF623" t="s">
        <v>68</v>
      </c>
      <c r="AG623" t="s">
        <v>60</v>
      </c>
      <c r="AH623" t="s">
        <v>60</v>
      </c>
      <c r="AI623" t="b">
        <v>1</v>
      </c>
      <c r="AJ623" t="s">
        <v>60</v>
      </c>
      <c r="AK623" t="s">
        <v>60</v>
      </c>
      <c r="AL623" t="s">
        <v>60</v>
      </c>
      <c r="AM623" t="s">
        <v>60</v>
      </c>
      <c r="AN623" t="s">
        <v>69</v>
      </c>
      <c r="AO623" t="s">
        <v>108</v>
      </c>
      <c r="AP623" t="b">
        <v>0</v>
      </c>
      <c r="AQ623" t="b">
        <v>0</v>
      </c>
      <c r="AR623" t="s">
        <v>71</v>
      </c>
      <c r="AS623" t="b">
        <v>0</v>
      </c>
      <c r="AT623" t="s">
        <v>72</v>
      </c>
      <c r="AU623" t="s">
        <v>60</v>
      </c>
      <c r="AX623" t="s">
        <v>462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312</v>
      </c>
      <c r="B624" t="s">
        <v>636</v>
      </c>
      <c r="C624" t="s">
        <v>314</v>
      </c>
      <c r="D624" t="s">
        <v>58</v>
      </c>
      <c r="E624" t="s">
        <v>58</v>
      </c>
      <c r="F624" t="s">
        <v>315</v>
      </c>
      <c r="G624" t="s">
        <v>579</v>
      </c>
      <c r="H624" t="s">
        <v>60</v>
      </c>
      <c r="I624" t="s">
        <v>60</v>
      </c>
      <c r="K624" t="s">
        <v>61</v>
      </c>
      <c r="L624">
        <v>25</v>
      </c>
      <c r="M624" t="str">
        <f t="shared" si="44"/>
        <v>0</v>
      </c>
      <c r="N624" t="str">
        <f t="shared" si="43"/>
        <v>0</v>
      </c>
      <c r="O624">
        <v>25</v>
      </c>
      <c r="P624" t="s">
        <v>83</v>
      </c>
      <c r="Q624" t="s">
        <v>63</v>
      </c>
      <c r="R624" t="s">
        <v>77</v>
      </c>
      <c r="S624" t="s">
        <v>64</v>
      </c>
      <c r="T624" t="s">
        <v>65</v>
      </c>
      <c r="U624" t="s">
        <v>66</v>
      </c>
      <c r="V624" t="s">
        <v>66</v>
      </c>
      <c r="X624" t="b">
        <v>0</v>
      </c>
      <c r="Y624" t="b">
        <v>0</v>
      </c>
      <c r="Z624" t="b">
        <v>0</v>
      </c>
      <c r="AA624">
        <v>999</v>
      </c>
      <c r="AB624">
        <v>230</v>
      </c>
      <c r="AC624" t="s">
        <v>67</v>
      </c>
      <c r="AD624" t="b">
        <v>1</v>
      </c>
      <c r="AE624" t="b">
        <v>1</v>
      </c>
      <c r="AF624" t="s">
        <v>68</v>
      </c>
      <c r="AG624" t="s">
        <v>60</v>
      </c>
      <c r="AH624" t="s">
        <v>60</v>
      </c>
      <c r="AI624" t="b">
        <v>1</v>
      </c>
      <c r="AJ624" t="s">
        <v>60</v>
      </c>
      <c r="AK624" t="s">
        <v>60</v>
      </c>
      <c r="AL624" t="s">
        <v>60</v>
      </c>
      <c r="AM624" t="s">
        <v>60</v>
      </c>
      <c r="AN624" t="s">
        <v>69</v>
      </c>
      <c r="AO624" t="s">
        <v>108</v>
      </c>
      <c r="AP624" t="b">
        <v>0</v>
      </c>
      <c r="AQ624" t="b">
        <v>0</v>
      </c>
      <c r="AR624" t="s">
        <v>71</v>
      </c>
      <c r="AS624" t="b">
        <v>0</v>
      </c>
      <c r="AT624" t="s">
        <v>72</v>
      </c>
      <c r="AU624" t="s">
        <v>60</v>
      </c>
      <c r="AX624" t="s">
        <v>462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312</v>
      </c>
      <c r="B625" t="s">
        <v>636</v>
      </c>
      <c r="C625" t="s">
        <v>314</v>
      </c>
      <c r="D625" t="s">
        <v>87</v>
      </c>
      <c r="E625" t="s">
        <v>87</v>
      </c>
      <c r="F625" t="s">
        <v>315</v>
      </c>
      <c r="G625" t="s">
        <v>637</v>
      </c>
      <c r="H625" t="s">
        <v>60</v>
      </c>
      <c r="I625" t="s">
        <v>60</v>
      </c>
      <c r="K625" t="s">
        <v>61</v>
      </c>
      <c r="L625">
        <v>25</v>
      </c>
      <c r="M625" t="str">
        <f t="shared" si="44"/>
        <v>0</v>
      </c>
      <c r="N625" t="str">
        <f t="shared" si="43"/>
        <v>0</v>
      </c>
      <c r="O625">
        <v>25</v>
      </c>
      <c r="P625" t="s">
        <v>83</v>
      </c>
      <c r="Q625" t="s">
        <v>63</v>
      </c>
      <c r="R625" t="s">
        <v>77</v>
      </c>
      <c r="S625" t="s">
        <v>64</v>
      </c>
      <c r="T625" t="s">
        <v>65</v>
      </c>
      <c r="U625" t="s">
        <v>66</v>
      </c>
      <c r="V625" t="s">
        <v>66</v>
      </c>
      <c r="X625" t="b">
        <v>0</v>
      </c>
      <c r="Y625" t="b">
        <v>0</v>
      </c>
      <c r="Z625" t="b">
        <v>0</v>
      </c>
      <c r="AA625">
        <v>999</v>
      </c>
      <c r="AB625">
        <v>235</v>
      </c>
      <c r="AC625" t="s">
        <v>67</v>
      </c>
      <c r="AD625" t="b">
        <v>1</v>
      </c>
      <c r="AE625" t="b">
        <v>1</v>
      </c>
      <c r="AF625" t="s">
        <v>68</v>
      </c>
      <c r="AG625" t="s">
        <v>60</v>
      </c>
      <c r="AH625" t="s">
        <v>60</v>
      </c>
      <c r="AI625" t="b">
        <v>1</v>
      </c>
      <c r="AJ625" t="s">
        <v>60</v>
      </c>
      <c r="AK625" t="s">
        <v>60</v>
      </c>
      <c r="AL625" t="s">
        <v>60</v>
      </c>
      <c r="AM625" t="s">
        <v>60</v>
      </c>
      <c r="AN625" t="s">
        <v>69</v>
      </c>
      <c r="AO625" t="s">
        <v>108</v>
      </c>
      <c r="AP625" t="b">
        <v>0</v>
      </c>
      <c r="AQ625" t="b">
        <v>0</v>
      </c>
      <c r="AR625" t="s">
        <v>71</v>
      </c>
      <c r="AS625" t="b">
        <v>0</v>
      </c>
      <c r="AT625" t="s">
        <v>72</v>
      </c>
      <c r="AU625" t="s">
        <v>60</v>
      </c>
      <c r="AX625" t="s">
        <v>462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312</v>
      </c>
      <c r="B626" t="s">
        <v>638</v>
      </c>
      <c r="C626" t="s">
        <v>639</v>
      </c>
      <c r="D626" t="s">
        <v>81</v>
      </c>
      <c r="E626" t="s">
        <v>81</v>
      </c>
      <c r="F626" t="s">
        <v>640</v>
      </c>
      <c r="G626" t="s">
        <v>489</v>
      </c>
      <c r="H626" t="s">
        <v>60</v>
      </c>
      <c r="I626" t="s">
        <v>60</v>
      </c>
      <c r="K626" t="s">
        <v>61</v>
      </c>
      <c r="L626">
        <v>25</v>
      </c>
      <c r="M626" t="str">
        <f t="shared" si="44"/>
        <v>0</v>
      </c>
      <c r="N626" t="str">
        <f t="shared" si="43"/>
        <v>0</v>
      </c>
      <c r="O626">
        <v>25</v>
      </c>
      <c r="P626" t="s">
        <v>83</v>
      </c>
      <c r="Q626" t="s">
        <v>63</v>
      </c>
      <c r="R626" t="s">
        <v>77</v>
      </c>
      <c r="S626" t="s">
        <v>64</v>
      </c>
      <c r="T626" t="s">
        <v>65</v>
      </c>
      <c r="U626" t="s">
        <v>66</v>
      </c>
      <c r="V626" t="s">
        <v>66</v>
      </c>
      <c r="X626" t="b">
        <v>0</v>
      </c>
      <c r="Y626" t="b">
        <v>0</v>
      </c>
      <c r="Z626" t="b">
        <v>0</v>
      </c>
      <c r="AA626">
        <v>999</v>
      </c>
      <c r="AB626">
        <v>235</v>
      </c>
      <c r="AC626" t="s">
        <v>67</v>
      </c>
      <c r="AD626" t="b">
        <v>1</v>
      </c>
      <c r="AE626" t="b">
        <v>1</v>
      </c>
      <c r="AF626" t="s">
        <v>68</v>
      </c>
      <c r="AG626" t="s">
        <v>60</v>
      </c>
      <c r="AH626" t="s">
        <v>60</v>
      </c>
      <c r="AI626" t="b">
        <v>0</v>
      </c>
      <c r="AJ626" t="s">
        <v>60</v>
      </c>
      <c r="AK626" t="s">
        <v>60</v>
      </c>
      <c r="AL626" t="s">
        <v>60</v>
      </c>
      <c r="AM626" t="s">
        <v>60</v>
      </c>
      <c r="AN626" t="s">
        <v>69</v>
      </c>
      <c r="AO626" t="s">
        <v>108</v>
      </c>
      <c r="AP626" t="b">
        <v>0</v>
      </c>
      <c r="AQ626" t="b">
        <v>0</v>
      </c>
      <c r="AR626" t="s">
        <v>71</v>
      </c>
      <c r="AS626" t="b">
        <v>0</v>
      </c>
      <c r="AT626" t="s">
        <v>72</v>
      </c>
      <c r="AU626" t="s">
        <v>60</v>
      </c>
      <c r="AX626" t="s">
        <v>462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312</v>
      </c>
      <c r="B627" t="s">
        <v>638</v>
      </c>
      <c r="C627" t="s">
        <v>639</v>
      </c>
      <c r="D627" t="s">
        <v>131</v>
      </c>
      <c r="E627" t="s">
        <v>131</v>
      </c>
      <c r="F627" t="s">
        <v>640</v>
      </c>
      <c r="G627" t="s">
        <v>513</v>
      </c>
      <c r="H627" t="s">
        <v>60</v>
      </c>
      <c r="I627" t="s">
        <v>60</v>
      </c>
      <c r="K627" t="s">
        <v>61</v>
      </c>
      <c r="L627">
        <v>25</v>
      </c>
      <c r="M627" t="str">
        <f t="shared" si="44"/>
        <v>0</v>
      </c>
      <c r="N627" t="str">
        <f t="shared" si="43"/>
        <v>0</v>
      </c>
      <c r="O627">
        <v>25</v>
      </c>
      <c r="P627" t="s">
        <v>83</v>
      </c>
      <c r="Q627" t="s">
        <v>63</v>
      </c>
      <c r="R627" t="s">
        <v>77</v>
      </c>
      <c r="S627" t="s">
        <v>64</v>
      </c>
      <c r="T627" t="s">
        <v>65</v>
      </c>
      <c r="U627" t="s">
        <v>66</v>
      </c>
      <c r="V627" t="s">
        <v>66</v>
      </c>
      <c r="X627" t="b">
        <v>0</v>
      </c>
      <c r="Y627" t="b">
        <v>0</v>
      </c>
      <c r="Z627" t="b">
        <v>0</v>
      </c>
      <c r="AA627">
        <v>999</v>
      </c>
      <c r="AB627">
        <v>230</v>
      </c>
      <c r="AC627" t="s">
        <v>67</v>
      </c>
      <c r="AD627" t="b">
        <v>1</v>
      </c>
      <c r="AE627" t="b">
        <v>1</v>
      </c>
      <c r="AF627" t="s">
        <v>68</v>
      </c>
      <c r="AG627" t="s">
        <v>60</v>
      </c>
      <c r="AH627" t="s">
        <v>60</v>
      </c>
      <c r="AI627" t="b">
        <v>0</v>
      </c>
      <c r="AJ627" t="s">
        <v>60</v>
      </c>
      <c r="AK627" t="s">
        <v>60</v>
      </c>
      <c r="AL627" t="s">
        <v>60</v>
      </c>
      <c r="AM627" t="s">
        <v>60</v>
      </c>
      <c r="AN627" t="s">
        <v>69</v>
      </c>
      <c r="AO627" t="s">
        <v>108</v>
      </c>
      <c r="AP627" t="b">
        <v>0</v>
      </c>
      <c r="AQ627" t="b">
        <v>0</v>
      </c>
      <c r="AR627" t="s">
        <v>71</v>
      </c>
      <c r="AS627" t="b">
        <v>0</v>
      </c>
      <c r="AT627" t="s">
        <v>72</v>
      </c>
      <c r="AU627" t="s">
        <v>60</v>
      </c>
      <c r="AX627" t="s">
        <v>462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312</v>
      </c>
      <c r="B628" t="s">
        <v>638</v>
      </c>
      <c r="C628" t="s">
        <v>639</v>
      </c>
      <c r="D628" t="s">
        <v>91</v>
      </c>
      <c r="E628" t="s">
        <v>91</v>
      </c>
      <c r="F628" t="s">
        <v>640</v>
      </c>
      <c r="G628" t="s">
        <v>493</v>
      </c>
      <c r="H628" t="s">
        <v>60</v>
      </c>
      <c r="I628" t="s">
        <v>60</v>
      </c>
      <c r="K628" t="s">
        <v>61</v>
      </c>
      <c r="L628">
        <v>25</v>
      </c>
      <c r="M628" t="str">
        <f t="shared" si="44"/>
        <v>0</v>
      </c>
      <c r="N628" t="str">
        <f t="shared" si="43"/>
        <v>0</v>
      </c>
      <c r="O628">
        <v>25</v>
      </c>
      <c r="P628" t="s">
        <v>83</v>
      </c>
      <c r="Q628" t="s">
        <v>63</v>
      </c>
      <c r="R628" t="s">
        <v>77</v>
      </c>
      <c r="S628" t="s">
        <v>64</v>
      </c>
      <c r="T628" t="s">
        <v>65</v>
      </c>
      <c r="U628" t="s">
        <v>66</v>
      </c>
      <c r="V628" t="s">
        <v>66</v>
      </c>
      <c r="X628" t="b">
        <v>0</v>
      </c>
      <c r="Y628" t="b">
        <v>0</v>
      </c>
      <c r="Z628" t="b">
        <v>0</v>
      </c>
      <c r="AA628">
        <v>999</v>
      </c>
      <c r="AB628">
        <v>230</v>
      </c>
      <c r="AC628" t="s">
        <v>67</v>
      </c>
      <c r="AD628" t="b">
        <v>1</v>
      </c>
      <c r="AE628" t="b">
        <v>1</v>
      </c>
      <c r="AF628" t="s">
        <v>68</v>
      </c>
      <c r="AG628" t="s">
        <v>60</v>
      </c>
      <c r="AH628" t="s">
        <v>60</v>
      </c>
      <c r="AI628" t="b">
        <v>0</v>
      </c>
      <c r="AJ628" t="s">
        <v>60</v>
      </c>
      <c r="AK628" t="s">
        <v>60</v>
      </c>
      <c r="AL628" t="s">
        <v>60</v>
      </c>
      <c r="AM628" t="s">
        <v>60</v>
      </c>
      <c r="AN628" t="s">
        <v>69</v>
      </c>
      <c r="AO628" t="s">
        <v>108</v>
      </c>
      <c r="AP628" t="b">
        <v>0</v>
      </c>
      <c r="AQ628" t="b">
        <v>0</v>
      </c>
      <c r="AR628" t="s">
        <v>71</v>
      </c>
      <c r="AS628" t="b">
        <v>0</v>
      </c>
      <c r="AT628" t="s">
        <v>72</v>
      </c>
      <c r="AU628" t="s">
        <v>60</v>
      </c>
      <c r="AX628" t="s">
        <v>462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312</v>
      </c>
      <c r="B629" t="s">
        <v>638</v>
      </c>
      <c r="C629" t="s">
        <v>639</v>
      </c>
      <c r="D629" t="s">
        <v>74</v>
      </c>
      <c r="E629" t="s">
        <v>74</v>
      </c>
      <c r="F629" t="s">
        <v>640</v>
      </c>
      <c r="G629" t="s">
        <v>461</v>
      </c>
      <c r="H629" t="s">
        <v>60</v>
      </c>
      <c r="I629" t="s">
        <v>60</v>
      </c>
      <c r="K629" t="s">
        <v>61</v>
      </c>
      <c r="L629">
        <v>25</v>
      </c>
      <c r="M629" t="str">
        <f t="shared" si="44"/>
        <v>0</v>
      </c>
      <c r="N629" t="str">
        <f t="shared" si="43"/>
        <v>0</v>
      </c>
      <c r="O629">
        <v>25</v>
      </c>
      <c r="P629" t="s">
        <v>83</v>
      </c>
      <c r="Q629" t="s">
        <v>63</v>
      </c>
      <c r="R629" t="s">
        <v>77</v>
      </c>
      <c r="S629" t="s">
        <v>64</v>
      </c>
      <c r="T629" t="s">
        <v>65</v>
      </c>
      <c r="U629" t="s">
        <v>66</v>
      </c>
      <c r="V629" t="s">
        <v>66</v>
      </c>
      <c r="X629" t="b">
        <v>0</v>
      </c>
      <c r="Y629" t="b">
        <v>0</v>
      </c>
      <c r="Z629" t="b">
        <v>0</v>
      </c>
      <c r="AA629">
        <v>999</v>
      </c>
      <c r="AB629">
        <v>235</v>
      </c>
      <c r="AC629" t="s">
        <v>67</v>
      </c>
      <c r="AD629" t="b">
        <v>1</v>
      </c>
      <c r="AE629" t="b">
        <v>1</v>
      </c>
      <c r="AF629" t="s">
        <v>68</v>
      </c>
      <c r="AG629" t="s">
        <v>60</v>
      </c>
      <c r="AH629" t="s">
        <v>60</v>
      </c>
      <c r="AI629" t="b">
        <v>0</v>
      </c>
      <c r="AJ629" t="s">
        <v>60</v>
      </c>
      <c r="AK629" t="s">
        <v>60</v>
      </c>
      <c r="AL629" t="s">
        <v>60</v>
      </c>
      <c r="AM629" t="s">
        <v>60</v>
      </c>
      <c r="AN629" t="s">
        <v>69</v>
      </c>
      <c r="AO629" t="s">
        <v>108</v>
      </c>
      <c r="AP629" t="b">
        <v>0</v>
      </c>
      <c r="AQ629" t="b">
        <v>0</v>
      </c>
      <c r="AR629" t="s">
        <v>71</v>
      </c>
      <c r="AS629" t="b">
        <v>0</v>
      </c>
      <c r="AT629" t="s">
        <v>72</v>
      </c>
      <c r="AU629" t="s">
        <v>60</v>
      </c>
      <c r="AX629" t="s">
        <v>462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312</v>
      </c>
      <c r="B630" t="s">
        <v>638</v>
      </c>
      <c r="C630" t="s">
        <v>639</v>
      </c>
      <c r="D630" t="s">
        <v>89</v>
      </c>
      <c r="E630" t="s">
        <v>89</v>
      </c>
      <c r="F630" t="s">
        <v>640</v>
      </c>
      <c r="G630" t="s">
        <v>566</v>
      </c>
      <c r="H630" t="s">
        <v>60</v>
      </c>
      <c r="I630" t="s">
        <v>60</v>
      </c>
      <c r="K630" t="s">
        <v>61</v>
      </c>
      <c r="L630">
        <v>25</v>
      </c>
      <c r="M630" t="str">
        <f t="shared" si="44"/>
        <v>0</v>
      </c>
      <c r="N630" t="str">
        <f t="shared" si="43"/>
        <v>0</v>
      </c>
      <c r="O630">
        <v>25</v>
      </c>
      <c r="P630" t="s">
        <v>83</v>
      </c>
      <c r="Q630" t="s">
        <v>63</v>
      </c>
      <c r="R630" t="s">
        <v>77</v>
      </c>
      <c r="S630" t="s">
        <v>64</v>
      </c>
      <c r="T630" t="s">
        <v>65</v>
      </c>
      <c r="U630" t="s">
        <v>66</v>
      </c>
      <c r="V630" t="s">
        <v>66</v>
      </c>
      <c r="X630" t="b">
        <v>0</v>
      </c>
      <c r="Y630" t="b">
        <v>0</v>
      </c>
      <c r="Z630" t="b">
        <v>0</v>
      </c>
      <c r="AA630">
        <v>999</v>
      </c>
      <c r="AB630">
        <v>230</v>
      </c>
      <c r="AC630" t="s">
        <v>67</v>
      </c>
      <c r="AD630" t="b">
        <v>1</v>
      </c>
      <c r="AE630" t="b">
        <v>1</v>
      </c>
      <c r="AF630" t="s">
        <v>68</v>
      </c>
      <c r="AG630" t="s">
        <v>60</v>
      </c>
      <c r="AH630" t="s">
        <v>60</v>
      </c>
      <c r="AI630" t="b">
        <v>0</v>
      </c>
      <c r="AJ630" t="s">
        <v>60</v>
      </c>
      <c r="AK630" t="s">
        <v>60</v>
      </c>
      <c r="AL630" t="s">
        <v>60</v>
      </c>
      <c r="AM630" t="s">
        <v>60</v>
      </c>
      <c r="AN630" t="s">
        <v>69</v>
      </c>
      <c r="AO630" t="s">
        <v>108</v>
      </c>
      <c r="AP630" t="b">
        <v>0</v>
      </c>
      <c r="AQ630" t="b">
        <v>0</v>
      </c>
      <c r="AR630" t="s">
        <v>71</v>
      </c>
      <c r="AS630" t="b">
        <v>0</v>
      </c>
      <c r="AT630" t="s">
        <v>72</v>
      </c>
      <c r="AU630" t="s">
        <v>60</v>
      </c>
      <c r="AX630" t="s">
        <v>462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312</v>
      </c>
      <c r="B631" t="s">
        <v>638</v>
      </c>
      <c r="C631" t="s">
        <v>639</v>
      </c>
      <c r="D631" t="s">
        <v>58</v>
      </c>
      <c r="E631" t="s">
        <v>58</v>
      </c>
      <c r="F631" t="s">
        <v>640</v>
      </c>
      <c r="G631" t="s">
        <v>579</v>
      </c>
      <c r="H631" t="s">
        <v>60</v>
      </c>
      <c r="I631" t="s">
        <v>60</v>
      </c>
      <c r="K631" t="s">
        <v>61</v>
      </c>
      <c r="L631">
        <v>25</v>
      </c>
      <c r="M631" t="str">
        <f t="shared" si="44"/>
        <v>0</v>
      </c>
      <c r="N631" t="str">
        <f t="shared" si="43"/>
        <v>0</v>
      </c>
      <c r="O631">
        <v>25</v>
      </c>
      <c r="P631" t="s">
        <v>83</v>
      </c>
      <c r="Q631" t="s">
        <v>63</v>
      </c>
      <c r="R631" t="s">
        <v>77</v>
      </c>
      <c r="S631" t="s">
        <v>64</v>
      </c>
      <c r="T631" t="s">
        <v>65</v>
      </c>
      <c r="U631" t="s">
        <v>66</v>
      </c>
      <c r="V631" t="s">
        <v>66</v>
      </c>
      <c r="X631" t="b">
        <v>0</v>
      </c>
      <c r="Y631" t="b">
        <v>0</v>
      </c>
      <c r="Z631" t="b">
        <v>0</v>
      </c>
      <c r="AA631">
        <v>999</v>
      </c>
      <c r="AB631">
        <v>230</v>
      </c>
      <c r="AC631" t="s">
        <v>67</v>
      </c>
      <c r="AD631" t="b">
        <v>1</v>
      </c>
      <c r="AE631" t="b">
        <v>1</v>
      </c>
      <c r="AF631" t="s">
        <v>68</v>
      </c>
      <c r="AG631" t="s">
        <v>60</v>
      </c>
      <c r="AH631" t="s">
        <v>60</v>
      </c>
      <c r="AI631" t="b">
        <v>0</v>
      </c>
      <c r="AJ631" t="s">
        <v>60</v>
      </c>
      <c r="AK631" t="s">
        <v>60</v>
      </c>
      <c r="AL631" t="s">
        <v>60</v>
      </c>
      <c r="AM631" t="s">
        <v>60</v>
      </c>
      <c r="AN631" t="s">
        <v>69</v>
      </c>
      <c r="AO631" t="s">
        <v>108</v>
      </c>
      <c r="AP631" t="b">
        <v>0</v>
      </c>
      <c r="AQ631" t="b">
        <v>0</v>
      </c>
      <c r="AR631" t="s">
        <v>71</v>
      </c>
      <c r="AS631" t="b">
        <v>0</v>
      </c>
      <c r="AT631" t="s">
        <v>72</v>
      </c>
      <c r="AU631" t="s">
        <v>60</v>
      </c>
      <c r="AX631" t="s">
        <v>462</v>
      </c>
      <c r="AY631" t="s">
        <v>60</v>
      </c>
      <c r="BA631" t="b">
        <v>0</v>
      </c>
      <c r="BB631" t="s">
        <v>60</v>
      </c>
      <c r="BD631" t="s">
        <v>60</v>
      </c>
    </row>
    <row r="632" spans="1:56" x14ac:dyDescent="0.25">
      <c r="A632" t="s">
        <v>312</v>
      </c>
      <c r="B632" t="s">
        <v>638</v>
      </c>
      <c r="C632" t="s">
        <v>639</v>
      </c>
      <c r="D632" t="s">
        <v>87</v>
      </c>
      <c r="E632" t="s">
        <v>87</v>
      </c>
      <c r="F632" t="s">
        <v>640</v>
      </c>
      <c r="G632" t="s">
        <v>637</v>
      </c>
      <c r="H632" t="s">
        <v>60</v>
      </c>
      <c r="I632" t="s">
        <v>60</v>
      </c>
      <c r="K632" t="s">
        <v>61</v>
      </c>
      <c r="L632">
        <v>25</v>
      </c>
      <c r="M632" t="str">
        <f t="shared" si="44"/>
        <v>0</v>
      </c>
      <c r="N632" t="str">
        <f t="shared" si="43"/>
        <v>0</v>
      </c>
      <c r="O632">
        <v>25</v>
      </c>
      <c r="P632" t="s">
        <v>83</v>
      </c>
      <c r="Q632" t="s">
        <v>63</v>
      </c>
      <c r="R632" t="s">
        <v>77</v>
      </c>
      <c r="S632" t="s">
        <v>64</v>
      </c>
      <c r="T632" t="s">
        <v>65</v>
      </c>
      <c r="U632" t="s">
        <v>66</v>
      </c>
      <c r="V632" t="s">
        <v>66</v>
      </c>
      <c r="X632" t="b">
        <v>0</v>
      </c>
      <c r="Y632" t="b">
        <v>0</v>
      </c>
      <c r="Z632" t="b">
        <v>0</v>
      </c>
      <c r="AA632">
        <v>999</v>
      </c>
      <c r="AB632">
        <v>235</v>
      </c>
      <c r="AC632" t="s">
        <v>67</v>
      </c>
      <c r="AD632" t="b">
        <v>1</v>
      </c>
      <c r="AE632" t="b">
        <v>1</v>
      </c>
      <c r="AF632" t="s">
        <v>68</v>
      </c>
      <c r="AG632" t="s">
        <v>60</v>
      </c>
      <c r="AH632" t="s">
        <v>60</v>
      </c>
      <c r="AI632" t="b">
        <v>0</v>
      </c>
      <c r="AJ632" t="s">
        <v>60</v>
      </c>
      <c r="AK632" t="s">
        <v>60</v>
      </c>
      <c r="AL632" t="s">
        <v>60</v>
      </c>
      <c r="AM632" t="s">
        <v>60</v>
      </c>
      <c r="AN632" t="s">
        <v>69</v>
      </c>
      <c r="AO632" t="s">
        <v>108</v>
      </c>
      <c r="AP632" t="b">
        <v>0</v>
      </c>
      <c r="AQ632" t="b">
        <v>0</v>
      </c>
      <c r="AR632" t="s">
        <v>71</v>
      </c>
      <c r="AS632" t="b">
        <v>0</v>
      </c>
      <c r="AT632" t="s">
        <v>72</v>
      </c>
      <c r="AU632" t="s">
        <v>60</v>
      </c>
      <c r="AX632" t="s">
        <v>462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353</v>
      </c>
      <c r="B633" t="s">
        <v>641</v>
      </c>
      <c r="C633">
        <v>2001340</v>
      </c>
      <c r="D633" t="s">
        <v>91</v>
      </c>
      <c r="E633" t="s">
        <v>91</v>
      </c>
      <c r="F633" t="s">
        <v>364</v>
      </c>
      <c r="G633" t="s">
        <v>642</v>
      </c>
      <c r="H633" t="str">
        <f>"06059"</f>
        <v>06059</v>
      </c>
      <c r="I633" t="s">
        <v>60</v>
      </c>
      <c r="J633" s="1">
        <v>21702</v>
      </c>
      <c r="K633" t="s">
        <v>61</v>
      </c>
      <c r="L633">
        <v>5</v>
      </c>
      <c r="N633" t="str">
        <f t="shared" si="43"/>
        <v>0</v>
      </c>
      <c r="O633">
        <v>5</v>
      </c>
      <c r="P633" t="s">
        <v>83</v>
      </c>
      <c r="Q633" t="s">
        <v>77</v>
      </c>
      <c r="R633" t="s">
        <v>77</v>
      </c>
      <c r="S633" t="s">
        <v>64</v>
      </c>
      <c r="T633" t="s">
        <v>65</v>
      </c>
      <c r="U633" t="s">
        <v>66</v>
      </c>
      <c r="V633" t="s">
        <v>66</v>
      </c>
      <c r="X633" t="b">
        <v>1</v>
      </c>
      <c r="Y633" t="b">
        <v>0</v>
      </c>
      <c r="Z633" t="b">
        <v>0</v>
      </c>
      <c r="AA633">
        <v>103</v>
      </c>
      <c r="AB633">
        <v>230</v>
      </c>
      <c r="AC633" t="s">
        <v>78</v>
      </c>
      <c r="AD633" t="b">
        <v>0</v>
      </c>
      <c r="AE633" t="b">
        <v>1</v>
      </c>
      <c r="AF633" t="s">
        <v>68</v>
      </c>
      <c r="AG633" t="s">
        <v>60</v>
      </c>
      <c r="AH633" t="s">
        <v>60</v>
      </c>
      <c r="AI633" t="b">
        <v>1</v>
      </c>
      <c r="AJ633" t="s">
        <v>60</v>
      </c>
      <c r="AK633" t="s">
        <v>60</v>
      </c>
      <c r="AL633" t="s">
        <v>60</v>
      </c>
      <c r="AM633" t="s">
        <v>60</v>
      </c>
      <c r="AN633" t="s">
        <v>69</v>
      </c>
      <c r="AO633" t="s">
        <v>70</v>
      </c>
      <c r="AP633" t="b">
        <v>0</v>
      </c>
      <c r="AQ633" t="b">
        <v>0</v>
      </c>
      <c r="AR633" t="s">
        <v>71</v>
      </c>
      <c r="AS633" t="b">
        <v>0</v>
      </c>
      <c r="AT633" t="s">
        <v>72</v>
      </c>
      <c r="AU633" t="s">
        <v>60</v>
      </c>
      <c r="AX633" t="s">
        <v>462</v>
      </c>
      <c r="AY633" t="s">
        <v>60</v>
      </c>
      <c r="BA633" t="b">
        <v>1</v>
      </c>
      <c r="BB633" t="s">
        <v>60</v>
      </c>
      <c r="BD633" t="s">
        <v>60</v>
      </c>
    </row>
    <row r="634" spans="1:56" x14ac:dyDescent="0.25">
      <c r="A634" t="s">
        <v>353</v>
      </c>
      <c r="B634" t="s">
        <v>641</v>
      </c>
      <c r="C634">
        <v>2001340</v>
      </c>
      <c r="D634" t="s">
        <v>89</v>
      </c>
      <c r="E634" t="s">
        <v>89</v>
      </c>
      <c r="F634" t="s">
        <v>364</v>
      </c>
      <c r="G634" t="s">
        <v>622</v>
      </c>
      <c r="H634" t="str">
        <f>"06059"</f>
        <v>06059</v>
      </c>
      <c r="I634" t="s">
        <v>60</v>
      </c>
      <c r="J634" s="1">
        <v>21702</v>
      </c>
      <c r="K634" t="s">
        <v>61</v>
      </c>
      <c r="L634">
        <v>10</v>
      </c>
      <c r="N634" t="str">
        <f t="shared" si="43"/>
        <v>0</v>
      </c>
      <c r="O634">
        <v>10</v>
      </c>
      <c r="P634" t="s">
        <v>62</v>
      </c>
      <c r="Q634" t="s">
        <v>77</v>
      </c>
      <c r="R634" t="s">
        <v>77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0</v>
      </c>
      <c r="Z634" t="b">
        <v>0</v>
      </c>
      <c r="AA634">
        <v>103</v>
      </c>
      <c r="AB634">
        <v>230</v>
      </c>
      <c r="AC634" t="s">
        <v>78</v>
      </c>
      <c r="AD634" t="b">
        <v>0</v>
      </c>
      <c r="AE634" t="b">
        <v>0</v>
      </c>
      <c r="AF634" t="s">
        <v>68</v>
      </c>
      <c r="AG634" t="s">
        <v>60</v>
      </c>
      <c r="AH634" t="s">
        <v>60</v>
      </c>
      <c r="AI634" t="b">
        <v>1</v>
      </c>
      <c r="AJ634" t="s">
        <v>79</v>
      </c>
      <c r="AK634" t="s">
        <v>60</v>
      </c>
      <c r="AL634" t="s">
        <v>60</v>
      </c>
      <c r="AM634" t="s">
        <v>60</v>
      </c>
      <c r="AN634" t="s">
        <v>69</v>
      </c>
      <c r="AO634" t="s">
        <v>70</v>
      </c>
      <c r="AP634" t="b">
        <v>0</v>
      </c>
      <c r="AQ634" t="b">
        <v>0</v>
      </c>
      <c r="AR634" t="s">
        <v>71</v>
      </c>
      <c r="AS634" t="b">
        <v>0</v>
      </c>
      <c r="AT634" t="s">
        <v>72</v>
      </c>
      <c r="AU634" t="s">
        <v>60</v>
      </c>
      <c r="AX634" t="s">
        <v>462</v>
      </c>
      <c r="AY634" t="s">
        <v>60</v>
      </c>
      <c r="BA634" t="b">
        <v>1</v>
      </c>
      <c r="BB634" t="s">
        <v>60</v>
      </c>
      <c r="BD634" t="s">
        <v>60</v>
      </c>
    </row>
    <row r="635" spans="1:56" x14ac:dyDescent="0.25">
      <c r="A635" t="s">
        <v>124</v>
      </c>
      <c r="B635" t="s">
        <v>643</v>
      </c>
      <c r="C635">
        <v>1700420</v>
      </c>
      <c r="D635" t="s">
        <v>74</v>
      </c>
      <c r="E635" t="s">
        <v>74</v>
      </c>
      <c r="F635" t="s">
        <v>130</v>
      </c>
      <c r="G635" t="s">
        <v>489</v>
      </c>
      <c r="H635" t="str">
        <f>"09007"</f>
        <v>09007</v>
      </c>
      <c r="I635" t="s">
        <v>60</v>
      </c>
      <c r="J635" s="2">
        <v>42985</v>
      </c>
      <c r="K635" t="s">
        <v>61</v>
      </c>
      <c r="L635">
        <v>25</v>
      </c>
      <c r="N635" t="str">
        <f t="shared" si="43"/>
        <v>0</v>
      </c>
      <c r="O635">
        <v>25</v>
      </c>
      <c r="P635" t="s">
        <v>62</v>
      </c>
      <c r="Q635" t="s">
        <v>77</v>
      </c>
      <c r="R635" t="s">
        <v>77</v>
      </c>
      <c r="S635" t="s">
        <v>64</v>
      </c>
      <c r="T635" t="s">
        <v>65</v>
      </c>
      <c r="U635" t="s">
        <v>66</v>
      </c>
      <c r="V635" t="s">
        <v>66</v>
      </c>
      <c r="X635" t="b">
        <v>1</v>
      </c>
      <c r="Y635" t="b">
        <v>1</v>
      </c>
      <c r="Z635" t="b">
        <v>1</v>
      </c>
      <c r="AA635">
        <v>103</v>
      </c>
      <c r="AB635">
        <v>235</v>
      </c>
      <c r="AC635" t="s">
        <v>67</v>
      </c>
      <c r="AD635" t="b">
        <v>0</v>
      </c>
      <c r="AE635" t="b">
        <v>0</v>
      </c>
      <c r="AF635" t="s">
        <v>68</v>
      </c>
      <c r="AG635" t="s">
        <v>60</v>
      </c>
      <c r="AH635" t="s">
        <v>60</v>
      </c>
      <c r="AI635" t="b">
        <v>1</v>
      </c>
      <c r="AJ635" t="s">
        <v>60</v>
      </c>
      <c r="AK635" t="s">
        <v>60</v>
      </c>
      <c r="AL635" t="s">
        <v>60</v>
      </c>
      <c r="AM635" t="s">
        <v>60</v>
      </c>
      <c r="AN635" t="s">
        <v>116</v>
      </c>
      <c r="AO635" t="s">
        <v>108</v>
      </c>
      <c r="AP635" t="b">
        <v>0</v>
      </c>
      <c r="AQ635" t="b">
        <v>0</v>
      </c>
      <c r="AR635" t="s">
        <v>71</v>
      </c>
      <c r="AS635" t="b">
        <v>0</v>
      </c>
      <c r="AT635" t="s">
        <v>72</v>
      </c>
      <c r="AU635" t="s">
        <v>60</v>
      </c>
      <c r="AX635" t="s">
        <v>462</v>
      </c>
      <c r="AY635" t="s">
        <v>60</v>
      </c>
      <c r="BA635" t="b">
        <v>0</v>
      </c>
      <c r="BB635" t="s">
        <v>60</v>
      </c>
      <c r="BD635" t="s">
        <v>60</v>
      </c>
    </row>
    <row r="636" spans="1:56" x14ac:dyDescent="0.25">
      <c r="A636" t="s">
        <v>205</v>
      </c>
      <c r="B636" t="s">
        <v>206</v>
      </c>
      <c r="C636">
        <v>1302330</v>
      </c>
      <c r="D636" t="s">
        <v>74</v>
      </c>
      <c r="E636" t="s">
        <v>74</v>
      </c>
      <c r="F636" t="s">
        <v>207</v>
      </c>
      <c r="G636" t="s">
        <v>489</v>
      </c>
      <c r="H636">
        <v>19001</v>
      </c>
      <c r="I636" t="s">
        <v>60</v>
      </c>
      <c r="J636" t="s">
        <v>208</v>
      </c>
      <c r="K636" t="s">
        <v>61</v>
      </c>
      <c r="L636">
        <v>1</v>
      </c>
      <c r="N636" t="str">
        <f t="shared" si="43"/>
        <v>0</v>
      </c>
      <c r="O636">
        <v>1</v>
      </c>
      <c r="P636" t="s">
        <v>62</v>
      </c>
      <c r="Q636" t="s">
        <v>77</v>
      </c>
      <c r="R636" t="s">
        <v>77</v>
      </c>
      <c r="S636" t="s">
        <v>64</v>
      </c>
      <c r="T636" t="s">
        <v>65</v>
      </c>
      <c r="U636" t="s">
        <v>66</v>
      </c>
      <c r="V636" t="s">
        <v>66</v>
      </c>
      <c r="X636" t="b">
        <v>1</v>
      </c>
      <c r="Y636" t="b">
        <v>1</v>
      </c>
      <c r="Z636" t="b">
        <v>1</v>
      </c>
      <c r="AA636">
        <v>103</v>
      </c>
      <c r="AB636">
        <v>235</v>
      </c>
      <c r="AC636" t="s">
        <v>67</v>
      </c>
      <c r="AD636" t="b">
        <v>0</v>
      </c>
      <c r="AE636" t="b">
        <v>0</v>
      </c>
      <c r="AF636" t="s">
        <v>68</v>
      </c>
      <c r="AG636" t="s">
        <v>60</v>
      </c>
      <c r="AH636" t="s">
        <v>60</v>
      </c>
      <c r="AI636" t="b">
        <v>1</v>
      </c>
      <c r="AJ636" t="s">
        <v>60</v>
      </c>
      <c r="AK636" t="s">
        <v>60</v>
      </c>
      <c r="AL636" t="s">
        <v>60</v>
      </c>
      <c r="AM636" t="s">
        <v>60</v>
      </c>
      <c r="AN636" t="s">
        <v>69</v>
      </c>
      <c r="AO636" t="s">
        <v>70</v>
      </c>
      <c r="AP636" t="b">
        <v>0</v>
      </c>
      <c r="AQ636" t="b">
        <v>0</v>
      </c>
      <c r="AR636" t="s">
        <v>71</v>
      </c>
      <c r="AS636" t="b">
        <v>0</v>
      </c>
      <c r="AT636" t="s">
        <v>72</v>
      </c>
      <c r="AU636" t="s">
        <v>60</v>
      </c>
      <c r="AX636" t="s">
        <v>462</v>
      </c>
      <c r="AY636" t="s">
        <v>60</v>
      </c>
      <c r="BA636" t="b">
        <v>0</v>
      </c>
      <c r="BB636" t="s">
        <v>60</v>
      </c>
      <c r="BD636" t="s">
        <v>60</v>
      </c>
    </row>
    <row r="637" spans="1:56" x14ac:dyDescent="0.25">
      <c r="A637" t="s">
        <v>205</v>
      </c>
      <c r="B637" t="s">
        <v>644</v>
      </c>
      <c r="C637">
        <v>1302350</v>
      </c>
      <c r="D637" t="s">
        <v>89</v>
      </c>
      <c r="E637" t="s">
        <v>89</v>
      </c>
      <c r="F637" t="s">
        <v>207</v>
      </c>
      <c r="G637" t="s">
        <v>489</v>
      </c>
      <c r="H637">
        <v>19001</v>
      </c>
      <c r="I637" t="s">
        <v>60</v>
      </c>
      <c r="J637" t="s">
        <v>208</v>
      </c>
      <c r="K637" t="s">
        <v>61</v>
      </c>
      <c r="L637">
        <v>1</v>
      </c>
      <c r="N637" t="str">
        <f t="shared" si="43"/>
        <v>0</v>
      </c>
      <c r="O637">
        <v>1</v>
      </c>
      <c r="P637" t="s">
        <v>62</v>
      </c>
      <c r="Q637" t="s">
        <v>63</v>
      </c>
      <c r="R637" t="s">
        <v>63</v>
      </c>
      <c r="S637" t="s">
        <v>64</v>
      </c>
      <c r="T637" t="s">
        <v>65</v>
      </c>
      <c r="U637" t="s">
        <v>66</v>
      </c>
      <c r="V637" t="s">
        <v>66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67</v>
      </c>
      <c r="AD637" t="b">
        <v>0</v>
      </c>
      <c r="AE637" t="b">
        <v>0</v>
      </c>
      <c r="AF637" t="s">
        <v>68</v>
      </c>
      <c r="AG637" t="s">
        <v>60</v>
      </c>
      <c r="AH637" t="s">
        <v>60</v>
      </c>
      <c r="AI637" t="b">
        <v>1</v>
      </c>
      <c r="AJ637" t="s">
        <v>156</v>
      </c>
      <c r="AK637" t="s">
        <v>60</v>
      </c>
      <c r="AL637" t="s">
        <v>60</v>
      </c>
      <c r="AM637" t="s">
        <v>60</v>
      </c>
      <c r="AN637" t="s">
        <v>69</v>
      </c>
      <c r="AO637" t="s">
        <v>70</v>
      </c>
      <c r="AP637" t="b">
        <v>0</v>
      </c>
      <c r="AQ637" t="b">
        <v>0</v>
      </c>
      <c r="AR637" t="s">
        <v>71</v>
      </c>
      <c r="AS637" t="b">
        <v>0</v>
      </c>
      <c r="AT637" t="s">
        <v>72</v>
      </c>
      <c r="AU637" t="s">
        <v>60</v>
      </c>
      <c r="AX637" t="s">
        <v>462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167</v>
      </c>
      <c r="B638" t="s">
        <v>645</v>
      </c>
      <c r="C638">
        <v>1001370</v>
      </c>
      <c r="D638" t="s">
        <v>87</v>
      </c>
      <c r="E638" t="s">
        <v>87</v>
      </c>
      <c r="F638" t="s">
        <v>169</v>
      </c>
      <c r="G638" t="s">
        <v>548</v>
      </c>
      <c r="H638" t="str">
        <f>"09003"</f>
        <v>09003</v>
      </c>
      <c r="I638" t="s">
        <v>60</v>
      </c>
      <c r="J638" s="2">
        <v>42981</v>
      </c>
      <c r="K638" t="s">
        <v>61</v>
      </c>
      <c r="L638">
        <v>25</v>
      </c>
      <c r="N638" t="str">
        <f t="shared" si="43"/>
        <v>0</v>
      </c>
      <c r="O638">
        <v>25</v>
      </c>
      <c r="P638" t="s">
        <v>62</v>
      </c>
      <c r="Q638" t="s">
        <v>77</v>
      </c>
      <c r="R638" t="s">
        <v>77</v>
      </c>
      <c r="S638" t="s">
        <v>64</v>
      </c>
      <c r="T638" t="s">
        <v>65</v>
      </c>
      <c r="U638" t="s">
        <v>66</v>
      </c>
      <c r="V638" t="s">
        <v>66</v>
      </c>
      <c r="X638" t="b">
        <v>1</v>
      </c>
      <c r="Y638" t="b">
        <v>1</v>
      </c>
      <c r="Z638" t="b">
        <v>1</v>
      </c>
      <c r="AA638">
        <v>103</v>
      </c>
      <c r="AB638">
        <v>235</v>
      </c>
      <c r="AC638" t="s">
        <v>67</v>
      </c>
      <c r="AD638" t="b">
        <v>0</v>
      </c>
      <c r="AE638" t="b">
        <v>0</v>
      </c>
      <c r="AF638" t="s">
        <v>68</v>
      </c>
      <c r="AG638" t="s">
        <v>60</v>
      </c>
      <c r="AH638" t="s">
        <v>60</v>
      </c>
      <c r="AI638" t="b">
        <v>1</v>
      </c>
      <c r="AJ638" t="s">
        <v>60</v>
      </c>
      <c r="AK638" t="s">
        <v>60</v>
      </c>
      <c r="AL638" t="s">
        <v>60</v>
      </c>
      <c r="AM638" t="s">
        <v>60</v>
      </c>
      <c r="AN638" t="s">
        <v>69</v>
      </c>
      <c r="AO638" t="s">
        <v>70</v>
      </c>
      <c r="AP638" t="b">
        <v>0</v>
      </c>
      <c r="AQ638" t="b">
        <v>0</v>
      </c>
      <c r="AR638" t="s">
        <v>71</v>
      </c>
      <c r="AS638" t="b">
        <v>0</v>
      </c>
      <c r="AT638" t="s">
        <v>72</v>
      </c>
      <c r="AU638" t="s">
        <v>60</v>
      </c>
      <c r="AX638" t="s">
        <v>462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333</v>
      </c>
      <c r="B639" t="s">
        <v>349</v>
      </c>
      <c r="C639">
        <v>8725030</v>
      </c>
      <c r="D639" t="s">
        <v>89</v>
      </c>
      <c r="E639" t="s">
        <v>89</v>
      </c>
      <c r="F639" t="s">
        <v>346</v>
      </c>
      <c r="G639" t="s">
        <v>489</v>
      </c>
      <c r="H639">
        <v>15008</v>
      </c>
      <c r="I639" t="s">
        <v>60</v>
      </c>
      <c r="J639" t="s">
        <v>347</v>
      </c>
      <c r="K639" t="s">
        <v>61</v>
      </c>
      <c r="L639">
        <v>5</v>
      </c>
      <c r="M639" t="str">
        <f>"0"</f>
        <v>0</v>
      </c>
      <c r="N639">
        <v>1</v>
      </c>
      <c r="O639">
        <v>4</v>
      </c>
      <c r="P639" t="s">
        <v>62</v>
      </c>
      <c r="Q639" t="s">
        <v>63</v>
      </c>
      <c r="R639" t="s">
        <v>77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300</v>
      </c>
      <c r="AB639">
        <v>230</v>
      </c>
      <c r="AC639" t="s">
        <v>67</v>
      </c>
      <c r="AD639" t="b">
        <v>0</v>
      </c>
      <c r="AE639" t="b">
        <v>0</v>
      </c>
      <c r="AF639" t="s">
        <v>68</v>
      </c>
      <c r="AG639" t="s">
        <v>60</v>
      </c>
      <c r="AH639" t="s">
        <v>60</v>
      </c>
      <c r="AI639" t="b">
        <v>1</v>
      </c>
      <c r="AJ639" t="s">
        <v>60</v>
      </c>
      <c r="AK639" t="s">
        <v>60</v>
      </c>
      <c r="AL639" t="s">
        <v>60</v>
      </c>
      <c r="AM639" t="s">
        <v>60</v>
      </c>
      <c r="AN639" t="s">
        <v>69</v>
      </c>
      <c r="AO639" t="s">
        <v>108</v>
      </c>
      <c r="AP639" t="b">
        <v>0</v>
      </c>
      <c r="AQ639" t="b">
        <v>0</v>
      </c>
      <c r="AR639" t="s">
        <v>71</v>
      </c>
      <c r="AS639" t="b">
        <v>0</v>
      </c>
      <c r="AT639" t="s">
        <v>72</v>
      </c>
      <c r="AU639" t="s">
        <v>60</v>
      </c>
      <c r="AX639" t="s">
        <v>462</v>
      </c>
      <c r="AY639" t="s">
        <v>60</v>
      </c>
      <c r="BA639" t="b">
        <v>0</v>
      </c>
      <c r="BB639" t="s">
        <v>60</v>
      </c>
      <c r="BC639">
        <v>8101100</v>
      </c>
      <c r="BD639" t="s">
        <v>60</v>
      </c>
    </row>
    <row r="640" spans="1:56" x14ac:dyDescent="0.25">
      <c r="A640" t="s">
        <v>316</v>
      </c>
      <c r="B640" t="s">
        <v>321</v>
      </c>
      <c r="C640">
        <v>1501360</v>
      </c>
      <c r="D640" t="s">
        <v>58</v>
      </c>
      <c r="E640" t="s">
        <v>58</v>
      </c>
      <c r="F640" t="s">
        <v>318</v>
      </c>
      <c r="G640" t="s">
        <v>646</v>
      </c>
      <c r="H640" t="str">
        <f>"02002"</f>
        <v>02002</v>
      </c>
      <c r="I640" t="s">
        <v>60</v>
      </c>
      <c r="J640" t="s">
        <v>319</v>
      </c>
      <c r="K640" t="s">
        <v>61</v>
      </c>
      <c r="L640">
        <v>10</v>
      </c>
      <c r="N640" t="str">
        <f t="shared" ref="N640:N671" si="45">"0"</f>
        <v>0</v>
      </c>
      <c r="O640">
        <v>10</v>
      </c>
      <c r="P640" t="s">
        <v>83</v>
      </c>
      <c r="Q640" t="s">
        <v>77</v>
      </c>
      <c r="R640" t="s">
        <v>77</v>
      </c>
      <c r="S640" t="s">
        <v>64</v>
      </c>
      <c r="T640" t="s">
        <v>65</v>
      </c>
      <c r="U640" t="s">
        <v>66</v>
      </c>
      <c r="V640" t="s">
        <v>66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67</v>
      </c>
      <c r="AD640" t="b">
        <v>0</v>
      </c>
      <c r="AE640" t="b">
        <v>0</v>
      </c>
      <c r="AF640" t="s">
        <v>68</v>
      </c>
      <c r="AG640" t="s">
        <v>60</v>
      </c>
      <c r="AH640" t="s">
        <v>60</v>
      </c>
      <c r="AI640" t="b">
        <v>1</v>
      </c>
      <c r="AJ640" t="s">
        <v>60</v>
      </c>
      <c r="AK640" t="s">
        <v>60</v>
      </c>
      <c r="AL640" t="s">
        <v>60</v>
      </c>
      <c r="AM640" t="s">
        <v>60</v>
      </c>
      <c r="AN640" t="s">
        <v>69</v>
      </c>
      <c r="AO640" t="s">
        <v>108</v>
      </c>
      <c r="AP640" t="b">
        <v>0</v>
      </c>
      <c r="AQ640" t="b">
        <v>0</v>
      </c>
      <c r="AR640" t="s">
        <v>71</v>
      </c>
      <c r="AS640" t="b">
        <v>0</v>
      </c>
      <c r="AT640" t="s">
        <v>72</v>
      </c>
      <c r="AU640" t="s">
        <v>60</v>
      </c>
      <c r="AX640" t="s">
        <v>462</v>
      </c>
      <c r="AY640" t="s">
        <v>60</v>
      </c>
      <c r="BA640" t="b">
        <v>0</v>
      </c>
      <c r="BB640" t="s">
        <v>60</v>
      </c>
      <c r="BD640" t="s">
        <v>60</v>
      </c>
    </row>
    <row r="641" spans="1:56" x14ac:dyDescent="0.25">
      <c r="A641" t="s">
        <v>193</v>
      </c>
      <c r="B641" t="s">
        <v>647</v>
      </c>
      <c r="C641">
        <v>7963130</v>
      </c>
      <c r="D641" t="s">
        <v>81</v>
      </c>
      <c r="E641" t="s">
        <v>81</v>
      </c>
      <c r="G641" t="s">
        <v>489</v>
      </c>
      <c r="H641" t="str">
        <f>"06004"</f>
        <v>06004</v>
      </c>
      <c r="I641" t="s">
        <v>60</v>
      </c>
      <c r="J641" s="2">
        <v>42890</v>
      </c>
      <c r="K641" t="s">
        <v>61</v>
      </c>
      <c r="L641">
        <v>20</v>
      </c>
      <c r="N641" t="str">
        <f t="shared" si="45"/>
        <v>0</v>
      </c>
      <c r="O641">
        <v>20</v>
      </c>
      <c r="P641" t="s">
        <v>62</v>
      </c>
      <c r="Q641" t="s">
        <v>77</v>
      </c>
      <c r="R641" t="s">
        <v>77</v>
      </c>
      <c r="S641" t="s">
        <v>64</v>
      </c>
      <c r="T641" t="s">
        <v>65</v>
      </c>
      <c r="U641" t="s">
        <v>66</v>
      </c>
      <c r="V641" t="s">
        <v>66</v>
      </c>
      <c r="X641" t="b">
        <v>1</v>
      </c>
      <c r="Y641" t="b">
        <v>1</v>
      </c>
      <c r="Z641" t="b">
        <v>1</v>
      </c>
      <c r="AA641">
        <v>200</v>
      </c>
      <c r="AB641">
        <v>235</v>
      </c>
      <c r="AC641" t="s">
        <v>67</v>
      </c>
      <c r="AD641" t="b">
        <v>0</v>
      </c>
      <c r="AE641" t="b">
        <v>0</v>
      </c>
      <c r="AF641" t="s">
        <v>68</v>
      </c>
      <c r="AG641" t="s">
        <v>60</v>
      </c>
      <c r="AH641" t="s">
        <v>60</v>
      </c>
      <c r="AI641" t="b">
        <v>1</v>
      </c>
      <c r="AJ641" t="s">
        <v>60</v>
      </c>
      <c r="AK641" t="s">
        <v>60</v>
      </c>
      <c r="AL641" t="s">
        <v>60</v>
      </c>
      <c r="AM641" t="s">
        <v>60</v>
      </c>
      <c r="AN641" t="s">
        <v>69</v>
      </c>
      <c r="AO641" t="s">
        <v>108</v>
      </c>
      <c r="AP641" t="b">
        <v>0</v>
      </c>
      <c r="AQ641" t="b">
        <v>0</v>
      </c>
      <c r="AR641" t="s">
        <v>71</v>
      </c>
      <c r="AS641" t="b">
        <v>0</v>
      </c>
      <c r="AT641" t="s">
        <v>72</v>
      </c>
      <c r="AU641" t="s">
        <v>60</v>
      </c>
      <c r="AX641" t="s">
        <v>462</v>
      </c>
      <c r="AY641" t="s">
        <v>60</v>
      </c>
      <c r="BA641" t="b">
        <v>0</v>
      </c>
      <c r="BB641" t="s">
        <v>60</v>
      </c>
      <c r="BD641" t="s">
        <v>60</v>
      </c>
    </row>
    <row r="642" spans="1:56" x14ac:dyDescent="0.25">
      <c r="A642" t="s">
        <v>193</v>
      </c>
      <c r="B642" t="s">
        <v>648</v>
      </c>
      <c r="C642">
        <v>7980120</v>
      </c>
      <c r="D642" t="s">
        <v>81</v>
      </c>
      <c r="E642" t="s">
        <v>81</v>
      </c>
      <c r="G642" t="s">
        <v>559</v>
      </c>
      <c r="H642" t="str">
        <f>"06004"</f>
        <v>06004</v>
      </c>
      <c r="I642" t="s">
        <v>60</v>
      </c>
      <c r="J642" s="2">
        <v>42890</v>
      </c>
      <c r="K642" t="s">
        <v>61</v>
      </c>
      <c r="L642">
        <v>10</v>
      </c>
      <c r="N642" t="str">
        <f t="shared" si="45"/>
        <v>0</v>
      </c>
      <c r="O642">
        <v>10</v>
      </c>
      <c r="P642" t="s">
        <v>62</v>
      </c>
      <c r="Q642" t="s">
        <v>77</v>
      </c>
      <c r="R642" t="s">
        <v>77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200</v>
      </c>
      <c r="AB642">
        <v>235</v>
      </c>
      <c r="AC642" t="s">
        <v>67</v>
      </c>
      <c r="AD642" t="b">
        <v>0</v>
      </c>
      <c r="AE642" t="b">
        <v>0</v>
      </c>
      <c r="AF642" t="s">
        <v>68</v>
      </c>
      <c r="AG642" t="s">
        <v>60</v>
      </c>
      <c r="AH642" t="s">
        <v>60</v>
      </c>
      <c r="AI642" t="b">
        <v>1</v>
      </c>
      <c r="AJ642" t="s">
        <v>60</v>
      </c>
      <c r="AK642" t="s">
        <v>60</v>
      </c>
      <c r="AL642" t="s">
        <v>60</v>
      </c>
      <c r="AM642" t="s">
        <v>60</v>
      </c>
      <c r="AN642" t="s">
        <v>69</v>
      </c>
      <c r="AO642" t="s">
        <v>108</v>
      </c>
      <c r="AP642" t="b">
        <v>0</v>
      </c>
      <c r="AQ642" t="b">
        <v>0</v>
      </c>
      <c r="AR642" t="s">
        <v>71</v>
      </c>
      <c r="AS642" t="b">
        <v>0</v>
      </c>
      <c r="AT642" t="s">
        <v>72</v>
      </c>
      <c r="AU642" t="s">
        <v>60</v>
      </c>
      <c r="AX642" t="s">
        <v>462</v>
      </c>
      <c r="AY642" t="s">
        <v>60</v>
      </c>
      <c r="BA642" t="b">
        <v>0</v>
      </c>
      <c r="BB642" t="s">
        <v>60</v>
      </c>
      <c r="BC642">
        <v>7980120</v>
      </c>
      <c r="BD642" t="s">
        <v>60</v>
      </c>
    </row>
    <row r="643" spans="1:56" x14ac:dyDescent="0.25">
      <c r="A643" t="s">
        <v>193</v>
      </c>
      <c r="B643" t="s">
        <v>648</v>
      </c>
      <c r="C643">
        <v>7980120</v>
      </c>
      <c r="D643" t="s">
        <v>131</v>
      </c>
      <c r="E643" t="s">
        <v>131</v>
      </c>
      <c r="G643" t="s">
        <v>611</v>
      </c>
      <c r="H643" t="str">
        <f>"06004"</f>
        <v>06004</v>
      </c>
      <c r="I643" t="s">
        <v>60</v>
      </c>
      <c r="J643" s="2">
        <v>42890</v>
      </c>
      <c r="K643" t="s">
        <v>61</v>
      </c>
      <c r="L643">
        <v>10</v>
      </c>
      <c r="N643" t="str">
        <f t="shared" si="45"/>
        <v>0</v>
      </c>
      <c r="O643">
        <v>10</v>
      </c>
      <c r="P643" t="s">
        <v>62</v>
      </c>
      <c r="Q643" t="s">
        <v>77</v>
      </c>
      <c r="R643" t="s">
        <v>77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200</v>
      </c>
      <c r="AB643">
        <v>230</v>
      </c>
      <c r="AC643" t="s">
        <v>67</v>
      </c>
      <c r="AD643" t="b">
        <v>0</v>
      </c>
      <c r="AE643" t="b">
        <v>0</v>
      </c>
      <c r="AF643" t="s">
        <v>68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69</v>
      </c>
      <c r="AO643" t="s">
        <v>108</v>
      </c>
      <c r="AP643" t="b">
        <v>0</v>
      </c>
      <c r="AQ643" t="b">
        <v>0</v>
      </c>
      <c r="AR643" t="s">
        <v>71</v>
      </c>
      <c r="AS643" t="b">
        <v>0</v>
      </c>
      <c r="AT643" t="s">
        <v>72</v>
      </c>
      <c r="AU643" t="s">
        <v>60</v>
      </c>
      <c r="AX643" t="s">
        <v>462</v>
      </c>
      <c r="AY643" t="s">
        <v>60</v>
      </c>
      <c r="BA643" t="b">
        <v>0</v>
      </c>
      <c r="BB643" t="s">
        <v>60</v>
      </c>
      <c r="BC643">
        <v>7980120</v>
      </c>
      <c r="BD643" t="s">
        <v>60</v>
      </c>
    </row>
    <row r="644" spans="1:56" x14ac:dyDescent="0.25">
      <c r="A644" t="s">
        <v>193</v>
      </c>
      <c r="B644" t="s">
        <v>649</v>
      </c>
      <c r="C644">
        <v>7920020</v>
      </c>
      <c r="D644" t="s">
        <v>89</v>
      </c>
      <c r="E644" t="s">
        <v>89</v>
      </c>
      <c r="G644" t="s">
        <v>489</v>
      </c>
      <c r="H644" t="str">
        <f>"06004"</f>
        <v>06004</v>
      </c>
      <c r="I644" t="s">
        <v>60</v>
      </c>
      <c r="J644" s="2">
        <v>42890</v>
      </c>
      <c r="K644" t="s">
        <v>61</v>
      </c>
      <c r="L644">
        <v>20</v>
      </c>
      <c r="N644" t="str">
        <f t="shared" si="45"/>
        <v>0</v>
      </c>
      <c r="O644">
        <v>20</v>
      </c>
      <c r="P644" t="s">
        <v>62</v>
      </c>
      <c r="Q644" t="s">
        <v>77</v>
      </c>
      <c r="R644" t="s">
        <v>77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200</v>
      </c>
      <c r="AB644">
        <v>230</v>
      </c>
      <c r="AC644" t="s">
        <v>67</v>
      </c>
      <c r="AD644" t="b">
        <v>0</v>
      </c>
      <c r="AE644" t="b">
        <v>0</v>
      </c>
      <c r="AF644" t="s">
        <v>68</v>
      </c>
      <c r="AG644" t="s">
        <v>60</v>
      </c>
      <c r="AH644" t="s">
        <v>60</v>
      </c>
      <c r="AI644" t="b">
        <v>1</v>
      </c>
      <c r="AJ644" t="s">
        <v>60</v>
      </c>
      <c r="AK644" t="s">
        <v>60</v>
      </c>
      <c r="AL644" t="s">
        <v>60</v>
      </c>
      <c r="AM644" t="s">
        <v>60</v>
      </c>
      <c r="AN644" t="s">
        <v>69</v>
      </c>
      <c r="AO644" t="s">
        <v>126</v>
      </c>
      <c r="AP644" t="b">
        <v>0</v>
      </c>
      <c r="AQ644" t="b">
        <v>0</v>
      </c>
      <c r="AR644" t="s">
        <v>71</v>
      </c>
      <c r="AS644" t="b">
        <v>0</v>
      </c>
      <c r="AT644" t="s">
        <v>72</v>
      </c>
      <c r="AU644" t="s">
        <v>60</v>
      </c>
      <c r="AX644" t="s">
        <v>462</v>
      </c>
      <c r="AY644" t="s">
        <v>60</v>
      </c>
      <c r="BA644" t="b">
        <v>0</v>
      </c>
      <c r="BB644" t="s">
        <v>60</v>
      </c>
      <c r="BD644" t="s">
        <v>60</v>
      </c>
    </row>
    <row r="645" spans="1:56" x14ac:dyDescent="0.25">
      <c r="A645" t="s">
        <v>193</v>
      </c>
      <c r="B645" t="s">
        <v>650</v>
      </c>
      <c r="C645">
        <v>7912070</v>
      </c>
      <c r="D645" t="s">
        <v>87</v>
      </c>
      <c r="E645" t="s">
        <v>87</v>
      </c>
      <c r="G645" t="s">
        <v>489</v>
      </c>
      <c r="H645" t="str">
        <f>"06004"</f>
        <v>06004</v>
      </c>
      <c r="I645" t="s">
        <v>60</v>
      </c>
      <c r="J645" s="2">
        <v>42890</v>
      </c>
      <c r="K645" t="s">
        <v>61</v>
      </c>
      <c r="L645">
        <v>20</v>
      </c>
      <c r="M645" t="str">
        <f>"0"</f>
        <v>0</v>
      </c>
      <c r="N645" t="str">
        <f t="shared" si="45"/>
        <v>0</v>
      </c>
      <c r="O645">
        <v>20</v>
      </c>
      <c r="P645" t="s">
        <v>62</v>
      </c>
      <c r="Q645" t="s">
        <v>77</v>
      </c>
      <c r="R645" t="s">
        <v>77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200</v>
      </c>
      <c r="AB645">
        <v>235</v>
      </c>
      <c r="AC645" t="s">
        <v>67</v>
      </c>
      <c r="AD645" t="b">
        <v>0</v>
      </c>
      <c r="AE645" t="b">
        <v>0</v>
      </c>
      <c r="AF645" t="s">
        <v>68</v>
      </c>
      <c r="AG645" t="s">
        <v>60</v>
      </c>
      <c r="AH645" t="s">
        <v>60</v>
      </c>
      <c r="AI645" t="b">
        <v>1</v>
      </c>
      <c r="AJ645" t="s">
        <v>60</v>
      </c>
      <c r="AK645" t="s">
        <v>60</v>
      </c>
      <c r="AL645" t="s">
        <v>60</v>
      </c>
      <c r="AM645" t="s">
        <v>60</v>
      </c>
      <c r="AN645" t="s">
        <v>69</v>
      </c>
      <c r="AO645" t="s">
        <v>126</v>
      </c>
      <c r="AP645" t="b">
        <v>0</v>
      </c>
      <c r="AQ645" t="b">
        <v>0</v>
      </c>
      <c r="AR645" t="s">
        <v>71</v>
      </c>
      <c r="AS645" t="b">
        <v>0</v>
      </c>
      <c r="AT645" t="s">
        <v>72</v>
      </c>
      <c r="AU645" t="s">
        <v>60</v>
      </c>
      <c r="AX645" t="s">
        <v>462</v>
      </c>
      <c r="AY645" t="s">
        <v>60</v>
      </c>
      <c r="BA645" t="b">
        <v>0</v>
      </c>
      <c r="BB645" t="s">
        <v>60</v>
      </c>
      <c r="BD645" t="s">
        <v>60</v>
      </c>
    </row>
    <row r="646" spans="1:56" x14ac:dyDescent="0.25">
      <c r="A646" t="s">
        <v>193</v>
      </c>
      <c r="B646" t="s">
        <v>647</v>
      </c>
      <c r="C646">
        <v>7963130</v>
      </c>
      <c r="D646" t="s">
        <v>81</v>
      </c>
      <c r="E646" t="s">
        <v>81</v>
      </c>
      <c r="G646" t="s">
        <v>513</v>
      </c>
      <c r="H646" t="str">
        <f>"06003"</f>
        <v>06003</v>
      </c>
      <c r="I646" t="s">
        <v>60</v>
      </c>
      <c r="J646" s="2">
        <v>42889</v>
      </c>
      <c r="K646" t="s">
        <v>61</v>
      </c>
      <c r="L646" t="str">
        <f>"0"</f>
        <v>0</v>
      </c>
      <c r="N646" t="str">
        <f t="shared" si="45"/>
        <v>0</v>
      </c>
      <c r="P646" t="s">
        <v>62</v>
      </c>
      <c r="Q646" t="s">
        <v>77</v>
      </c>
      <c r="R646" t="s">
        <v>77</v>
      </c>
      <c r="S646" t="s">
        <v>64</v>
      </c>
      <c r="T646" t="s">
        <v>65</v>
      </c>
      <c r="U646" t="s">
        <v>66</v>
      </c>
      <c r="V646" t="s">
        <v>66</v>
      </c>
      <c r="X646" t="b">
        <v>0</v>
      </c>
      <c r="Y646" t="b">
        <v>0</v>
      </c>
      <c r="Z646" t="b">
        <v>0</v>
      </c>
      <c r="AA646">
        <v>200</v>
      </c>
      <c r="AB646">
        <v>235</v>
      </c>
      <c r="AC646" t="s">
        <v>67</v>
      </c>
      <c r="AD646" t="b">
        <v>0</v>
      </c>
      <c r="AE646" t="b">
        <v>0</v>
      </c>
      <c r="AF646" t="s">
        <v>68</v>
      </c>
      <c r="AG646" t="s">
        <v>60</v>
      </c>
      <c r="AH646" t="s">
        <v>60</v>
      </c>
      <c r="AI646" t="b">
        <v>1</v>
      </c>
      <c r="AJ646" t="s">
        <v>60</v>
      </c>
      <c r="AK646" t="s">
        <v>60</v>
      </c>
      <c r="AL646" t="s">
        <v>60</v>
      </c>
      <c r="AM646" t="s">
        <v>60</v>
      </c>
      <c r="AN646" t="s">
        <v>69</v>
      </c>
      <c r="AO646" t="s">
        <v>108</v>
      </c>
      <c r="AP646" t="b">
        <v>0</v>
      </c>
      <c r="AQ646" t="b">
        <v>0</v>
      </c>
      <c r="AR646" t="s">
        <v>71</v>
      </c>
      <c r="AS646" t="b">
        <v>0</v>
      </c>
      <c r="AT646" t="s">
        <v>72</v>
      </c>
      <c r="AU646" t="s">
        <v>60</v>
      </c>
      <c r="AX646" t="s">
        <v>462</v>
      </c>
      <c r="AY646" t="s">
        <v>60</v>
      </c>
      <c r="BA646" t="b">
        <v>0</v>
      </c>
      <c r="BB646" t="s">
        <v>60</v>
      </c>
      <c r="BD646" t="s">
        <v>60</v>
      </c>
    </row>
    <row r="647" spans="1:56" x14ac:dyDescent="0.25">
      <c r="A647" t="s">
        <v>193</v>
      </c>
      <c r="B647" t="s">
        <v>651</v>
      </c>
      <c r="C647">
        <v>7910111</v>
      </c>
      <c r="D647" t="s">
        <v>91</v>
      </c>
      <c r="E647" t="s">
        <v>91</v>
      </c>
      <c r="G647" t="s">
        <v>489</v>
      </c>
      <c r="H647" t="str">
        <f>"06003"</f>
        <v>06003</v>
      </c>
      <c r="I647" t="s">
        <v>60</v>
      </c>
      <c r="J647" s="2">
        <v>42889</v>
      </c>
      <c r="K647" t="s">
        <v>61</v>
      </c>
      <c r="L647">
        <v>10</v>
      </c>
      <c r="N647" t="str">
        <f t="shared" si="45"/>
        <v>0</v>
      </c>
      <c r="O647">
        <v>10</v>
      </c>
      <c r="P647" t="s">
        <v>62</v>
      </c>
      <c r="Q647" t="s">
        <v>77</v>
      </c>
      <c r="R647" t="s">
        <v>77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1</v>
      </c>
      <c r="Z647" t="b">
        <v>1</v>
      </c>
      <c r="AA647">
        <v>200</v>
      </c>
      <c r="AB647">
        <v>230</v>
      </c>
      <c r="AC647" t="s">
        <v>67</v>
      </c>
      <c r="AD647" t="b">
        <v>0</v>
      </c>
      <c r="AE647" t="b">
        <v>0</v>
      </c>
      <c r="AF647" t="s">
        <v>68</v>
      </c>
      <c r="AG647" t="s">
        <v>60</v>
      </c>
      <c r="AH647" t="s">
        <v>60</v>
      </c>
      <c r="AI647" t="b">
        <v>1</v>
      </c>
      <c r="AJ647" t="s">
        <v>60</v>
      </c>
      <c r="AK647" t="s">
        <v>60</v>
      </c>
      <c r="AL647" t="s">
        <v>60</v>
      </c>
      <c r="AM647" t="s">
        <v>60</v>
      </c>
      <c r="AN647" t="s">
        <v>69</v>
      </c>
      <c r="AO647" t="s">
        <v>126</v>
      </c>
      <c r="AP647" t="b">
        <v>0</v>
      </c>
      <c r="AQ647" t="b">
        <v>0</v>
      </c>
      <c r="AR647" t="s">
        <v>71</v>
      </c>
      <c r="AS647" t="b">
        <v>0</v>
      </c>
      <c r="AT647" t="s">
        <v>72</v>
      </c>
      <c r="AU647" t="s">
        <v>60</v>
      </c>
      <c r="AX647" t="s">
        <v>462</v>
      </c>
      <c r="AY647" t="s">
        <v>60</v>
      </c>
      <c r="BA647" t="b">
        <v>0</v>
      </c>
      <c r="BB647" t="s">
        <v>60</v>
      </c>
      <c r="BD647" t="s">
        <v>60</v>
      </c>
    </row>
    <row r="648" spans="1:56" x14ac:dyDescent="0.25">
      <c r="A648" t="s">
        <v>193</v>
      </c>
      <c r="B648" t="s">
        <v>652</v>
      </c>
      <c r="C648">
        <v>7910112</v>
      </c>
      <c r="D648" t="s">
        <v>91</v>
      </c>
      <c r="E648" t="s">
        <v>91</v>
      </c>
      <c r="G648" t="s">
        <v>513</v>
      </c>
      <c r="H648" t="str">
        <f>"06003"</f>
        <v>06003</v>
      </c>
      <c r="I648" t="s">
        <v>60</v>
      </c>
      <c r="J648" s="2">
        <v>42889</v>
      </c>
      <c r="K648" t="s">
        <v>61</v>
      </c>
      <c r="L648">
        <v>10</v>
      </c>
      <c r="N648" t="str">
        <f t="shared" si="45"/>
        <v>0</v>
      </c>
      <c r="O648">
        <v>10</v>
      </c>
      <c r="P648" t="s">
        <v>62</v>
      </c>
      <c r="Q648" t="s">
        <v>77</v>
      </c>
      <c r="R648" t="s">
        <v>77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200</v>
      </c>
      <c r="AB648">
        <v>230</v>
      </c>
      <c r="AC648" t="s">
        <v>67</v>
      </c>
      <c r="AD648" t="b">
        <v>0</v>
      </c>
      <c r="AE648" t="b">
        <v>0</v>
      </c>
      <c r="AF648" t="s">
        <v>68</v>
      </c>
      <c r="AG648" t="s">
        <v>60</v>
      </c>
      <c r="AH648" t="s">
        <v>60</v>
      </c>
      <c r="AI648" t="b">
        <v>1</v>
      </c>
      <c r="AJ648" t="s">
        <v>60</v>
      </c>
      <c r="AK648" t="s">
        <v>60</v>
      </c>
      <c r="AL648" t="s">
        <v>60</v>
      </c>
      <c r="AM648" t="s">
        <v>60</v>
      </c>
      <c r="AN648" t="s">
        <v>69</v>
      </c>
      <c r="AO648" t="s">
        <v>126</v>
      </c>
      <c r="AP648" t="b">
        <v>0</v>
      </c>
      <c r="AQ648" t="b">
        <v>0</v>
      </c>
      <c r="AR648" t="s">
        <v>71</v>
      </c>
      <c r="AS648" t="b">
        <v>0</v>
      </c>
      <c r="AT648" t="s">
        <v>72</v>
      </c>
      <c r="AU648" t="s">
        <v>60</v>
      </c>
      <c r="AX648" t="s">
        <v>462</v>
      </c>
      <c r="AY648" t="s">
        <v>60</v>
      </c>
      <c r="BA648" t="b">
        <v>0</v>
      </c>
      <c r="BB648" t="s">
        <v>60</v>
      </c>
      <c r="BD648" t="s">
        <v>60</v>
      </c>
    </row>
    <row r="649" spans="1:56" x14ac:dyDescent="0.25">
      <c r="A649" t="s">
        <v>284</v>
      </c>
      <c r="B649" t="s">
        <v>434</v>
      </c>
      <c r="C649">
        <v>1200370</v>
      </c>
      <c r="D649" t="s">
        <v>131</v>
      </c>
      <c r="E649" t="s">
        <v>131</v>
      </c>
      <c r="F649" t="s">
        <v>653</v>
      </c>
      <c r="G649" t="s">
        <v>489</v>
      </c>
      <c r="H649">
        <v>11001</v>
      </c>
      <c r="I649" t="s">
        <v>60</v>
      </c>
      <c r="J649" s="2">
        <v>43040</v>
      </c>
      <c r="K649" t="s">
        <v>61</v>
      </c>
      <c r="L649">
        <v>25</v>
      </c>
      <c r="N649" t="str">
        <f t="shared" si="45"/>
        <v>0</v>
      </c>
      <c r="O649">
        <v>25</v>
      </c>
      <c r="P649" t="s">
        <v>83</v>
      </c>
      <c r="Q649" t="s">
        <v>77</v>
      </c>
      <c r="R649" t="s">
        <v>77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654</v>
      </c>
      <c r="AD649" t="b">
        <v>0</v>
      </c>
      <c r="AE649" t="b">
        <v>0</v>
      </c>
      <c r="AF649" t="s">
        <v>68</v>
      </c>
      <c r="AG649" t="s">
        <v>60</v>
      </c>
      <c r="AH649" t="s">
        <v>60</v>
      </c>
      <c r="AI649" t="b">
        <v>1</v>
      </c>
      <c r="AJ649" t="s">
        <v>60</v>
      </c>
      <c r="AK649" t="s">
        <v>60</v>
      </c>
      <c r="AL649" t="s">
        <v>60</v>
      </c>
      <c r="AM649" t="s">
        <v>60</v>
      </c>
      <c r="AN649" t="s">
        <v>69</v>
      </c>
      <c r="AO649" t="s">
        <v>70</v>
      </c>
      <c r="AP649" t="b">
        <v>0</v>
      </c>
      <c r="AQ649" t="b">
        <v>0</v>
      </c>
      <c r="AR649" t="s">
        <v>71</v>
      </c>
      <c r="AS649" t="b">
        <v>0</v>
      </c>
      <c r="AT649" t="s">
        <v>72</v>
      </c>
      <c r="AU649" t="s">
        <v>60</v>
      </c>
      <c r="AX649" t="s">
        <v>462</v>
      </c>
      <c r="AY649" t="s">
        <v>60</v>
      </c>
      <c r="BA649" t="b">
        <v>0</v>
      </c>
      <c r="BB649" t="s">
        <v>60</v>
      </c>
      <c r="BD649" t="s">
        <v>60</v>
      </c>
    </row>
    <row r="650" spans="1:56" x14ac:dyDescent="0.25">
      <c r="A650" t="s">
        <v>167</v>
      </c>
      <c r="B650" t="s">
        <v>655</v>
      </c>
      <c r="C650">
        <v>1001400</v>
      </c>
      <c r="D650" t="s">
        <v>89</v>
      </c>
      <c r="E650" t="s">
        <v>89</v>
      </c>
      <c r="F650" t="s">
        <v>180</v>
      </c>
      <c r="G650" t="s">
        <v>656</v>
      </c>
      <c r="H650" t="str">
        <f>"06059"</f>
        <v>06059</v>
      </c>
      <c r="I650" t="s">
        <v>60</v>
      </c>
      <c r="J650" s="1">
        <v>21702</v>
      </c>
      <c r="K650" t="s">
        <v>61</v>
      </c>
      <c r="L650">
        <v>10</v>
      </c>
      <c r="N650" t="str">
        <f t="shared" si="45"/>
        <v>0</v>
      </c>
      <c r="O650">
        <v>10</v>
      </c>
      <c r="P650" t="s">
        <v>83</v>
      </c>
      <c r="Q650" t="s">
        <v>77</v>
      </c>
      <c r="R650" t="s">
        <v>77</v>
      </c>
      <c r="S650" t="s">
        <v>64</v>
      </c>
      <c r="T650" t="s">
        <v>65</v>
      </c>
      <c r="U650" t="s">
        <v>66</v>
      </c>
      <c r="V650" t="s">
        <v>66</v>
      </c>
      <c r="X650" t="b">
        <v>1</v>
      </c>
      <c r="Y650" t="b">
        <v>0</v>
      </c>
      <c r="Z650" t="b">
        <v>0</v>
      </c>
      <c r="AA650">
        <v>103</v>
      </c>
      <c r="AB650">
        <v>230</v>
      </c>
      <c r="AC650" t="s">
        <v>78</v>
      </c>
      <c r="AD650" t="b">
        <v>0</v>
      </c>
      <c r="AE650" t="b">
        <v>1</v>
      </c>
      <c r="AF650" t="s">
        <v>68</v>
      </c>
      <c r="AG650" t="s">
        <v>60</v>
      </c>
      <c r="AH650" t="s">
        <v>60</v>
      </c>
      <c r="AI650" t="b">
        <v>1</v>
      </c>
      <c r="AJ650" t="s">
        <v>79</v>
      </c>
      <c r="AK650" t="s">
        <v>60</v>
      </c>
      <c r="AL650" t="s">
        <v>60</v>
      </c>
      <c r="AM650" t="s">
        <v>60</v>
      </c>
      <c r="AN650" t="s">
        <v>69</v>
      </c>
      <c r="AO650" t="s">
        <v>70</v>
      </c>
      <c r="AP650" t="b">
        <v>0</v>
      </c>
      <c r="AQ650" t="b">
        <v>0</v>
      </c>
      <c r="AR650" t="s">
        <v>71</v>
      </c>
      <c r="AS650" t="b">
        <v>0</v>
      </c>
      <c r="AT650" t="s">
        <v>72</v>
      </c>
      <c r="AU650" t="s">
        <v>60</v>
      </c>
      <c r="AX650" t="s">
        <v>462</v>
      </c>
      <c r="AY650" t="s">
        <v>60</v>
      </c>
      <c r="BA650" t="b">
        <v>1</v>
      </c>
      <c r="BB650" t="s">
        <v>60</v>
      </c>
      <c r="BD650" t="s">
        <v>60</v>
      </c>
    </row>
    <row r="651" spans="1:56" x14ac:dyDescent="0.25">
      <c r="A651" t="s">
        <v>193</v>
      </c>
      <c r="B651" t="s">
        <v>657</v>
      </c>
      <c r="C651">
        <v>7963080</v>
      </c>
      <c r="D651" t="s">
        <v>81</v>
      </c>
      <c r="E651" t="s">
        <v>81</v>
      </c>
      <c r="F651" t="s">
        <v>658</v>
      </c>
      <c r="G651" t="s">
        <v>659</v>
      </c>
      <c r="H651" t="s">
        <v>660</v>
      </c>
      <c r="I651" t="s">
        <v>60</v>
      </c>
      <c r="J651" t="s">
        <v>661</v>
      </c>
      <c r="K651" t="s">
        <v>61</v>
      </c>
      <c r="L651">
        <v>20</v>
      </c>
      <c r="N651" t="str">
        <f t="shared" si="45"/>
        <v>0</v>
      </c>
      <c r="O651">
        <v>20</v>
      </c>
      <c r="P651" t="s">
        <v>62</v>
      </c>
      <c r="Q651" t="s">
        <v>77</v>
      </c>
      <c r="R651" t="s">
        <v>77</v>
      </c>
      <c r="S651" t="s">
        <v>64</v>
      </c>
      <c r="T651" t="s">
        <v>65</v>
      </c>
      <c r="U651" t="s">
        <v>66</v>
      </c>
      <c r="V651" t="s">
        <v>66</v>
      </c>
      <c r="W651" t="str">
        <f>"09"</f>
        <v>09</v>
      </c>
      <c r="X651" t="b">
        <v>1</v>
      </c>
      <c r="Y651" t="b">
        <v>1</v>
      </c>
      <c r="Z651" t="b">
        <v>1</v>
      </c>
      <c r="AA651">
        <v>200</v>
      </c>
      <c r="AB651">
        <v>235</v>
      </c>
      <c r="AC651" t="s">
        <v>67</v>
      </c>
      <c r="AD651" t="b">
        <v>0</v>
      </c>
      <c r="AE651" t="b">
        <v>0</v>
      </c>
      <c r="AF651" t="s">
        <v>68</v>
      </c>
      <c r="AG651" t="s">
        <v>60</v>
      </c>
      <c r="AH651" t="s">
        <v>60</v>
      </c>
      <c r="AI651" t="b">
        <v>1</v>
      </c>
      <c r="AJ651" t="s">
        <v>60</v>
      </c>
      <c r="AK651" t="s">
        <v>60</v>
      </c>
      <c r="AL651" t="s">
        <v>60</v>
      </c>
      <c r="AM651" t="s">
        <v>60</v>
      </c>
      <c r="AN651" t="s">
        <v>69</v>
      </c>
      <c r="AO651" t="s">
        <v>108</v>
      </c>
      <c r="AP651" t="b">
        <v>0</v>
      </c>
      <c r="AQ651" t="b">
        <v>0</v>
      </c>
      <c r="AR651" t="s">
        <v>71</v>
      </c>
      <c r="AS651" t="b">
        <v>0</v>
      </c>
      <c r="AT651" t="s">
        <v>72</v>
      </c>
      <c r="AU651" t="s">
        <v>60</v>
      </c>
      <c r="AX651" t="s">
        <v>462</v>
      </c>
      <c r="AY651" t="s">
        <v>60</v>
      </c>
      <c r="BA651" t="b">
        <v>0</v>
      </c>
      <c r="BB651" t="s">
        <v>60</v>
      </c>
      <c r="BD651" t="s">
        <v>60</v>
      </c>
    </row>
    <row r="652" spans="1:56" x14ac:dyDescent="0.25">
      <c r="A652" t="s">
        <v>193</v>
      </c>
      <c r="B652" t="s">
        <v>657</v>
      </c>
      <c r="C652">
        <v>7963080</v>
      </c>
      <c r="D652" t="s">
        <v>131</v>
      </c>
      <c r="E652" t="s">
        <v>131</v>
      </c>
      <c r="F652" t="s">
        <v>658</v>
      </c>
      <c r="G652" t="s">
        <v>662</v>
      </c>
      <c r="H652" t="s">
        <v>663</v>
      </c>
      <c r="I652" t="s">
        <v>60</v>
      </c>
      <c r="J652" t="s">
        <v>661</v>
      </c>
      <c r="K652" t="s">
        <v>61</v>
      </c>
      <c r="L652">
        <v>20</v>
      </c>
      <c r="N652" t="str">
        <f t="shared" si="45"/>
        <v>0</v>
      </c>
      <c r="O652">
        <v>20</v>
      </c>
      <c r="P652" t="s">
        <v>62</v>
      </c>
      <c r="Q652" t="s">
        <v>77</v>
      </c>
      <c r="R652" t="s">
        <v>77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200</v>
      </c>
      <c r="AB652">
        <v>230</v>
      </c>
      <c r="AC652" t="s">
        <v>67</v>
      </c>
      <c r="AD652" t="b">
        <v>0</v>
      </c>
      <c r="AE652" t="b">
        <v>0</v>
      </c>
      <c r="AF652" t="s">
        <v>68</v>
      </c>
      <c r="AG652" t="s">
        <v>60</v>
      </c>
      <c r="AH652" t="s">
        <v>60</v>
      </c>
      <c r="AI652" t="b">
        <v>1</v>
      </c>
      <c r="AJ652" t="s">
        <v>60</v>
      </c>
      <c r="AK652" t="s">
        <v>60</v>
      </c>
      <c r="AL652" t="s">
        <v>60</v>
      </c>
      <c r="AM652" t="s">
        <v>60</v>
      </c>
      <c r="AN652" t="s">
        <v>69</v>
      </c>
      <c r="AO652" t="s">
        <v>108</v>
      </c>
      <c r="AP652" t="b">
        <v>0</v>
      </c>
      <c r="AQ652" t="b">
        <v>0</v>
      </c>
      <c r="AR652" t="s">
        <v>71</v>
      </c>
      <c r="AS652" t="b">
        <v>0</v>
      </c>
      <c r="AT652" t="s">
        <v>72</v>
      </c>
      <c r="AU652" t="s">
        <v>60</v>
      </c>
      <c r="AX652" t="s">
        <v>462</v>
      </c>
      <c r="AY652" t="s">
        <v>60</v>
      </c>
      <c r="BA652" t="b">
        <v>0</v>
      </c>
      <c r="BB652" t="s">
        <v>60</v>
      </c>
      <c r="BD652" t="s">
        <v>60</v>
      </c>
    </row>
    <row r="653" spans="1:56" x14ac:dyDescent="0.25">
      <c r="A653" t="s">
        <v>167</v>
      </c>
      <c r="B653" t="s">
        <v>655</v>
      </c>
      <c r="C653">
        <v>1001400</v>
      </c>
      <c r="D653" t="s">
        <v>87</v>
      </c>
      <c r="E653" t="s">
        <v>87</v>
      </c>
      <c r="F653" t="s">
        <v>180</v>
      </c>
      <c r="G653" t="s">
        <v>664</v>
      </c>
      <c r="H653" t="str">
        <f>"06059"</f>
        <v>06059</v>
      </c>
      <c r="I653" t="s">
        <v>60</v>
      </c>
      <c r="J653" s="1">
        <v>21702</v>
      </c>
      <c r="K653" t="s">
        <v>61</v>
      </c>
      <c r="L653">
        <v>10</v>
      </c>
      <c r="N653" t="str">
        <f t="shared" si="45"/>
        <v>0</v>
      </c>
      <c r="O653">
        <v>10</v>
      </c>
      <c r="P653" t="s">
        <v>83</v>
      </c>
      <c r="Q653" t="s">
        <v>77</v>
      </c>
      <c r="R653" t="s">
        <v>77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0</v>
      </c>
      <c r="Z653" t="b">
        <v>0</v>
      </c>
      <c r="AA653">
        <v>103</v>
      </c>
      <c r="AB653">
        <v>235</v>
      </c>
      <c r="AC653" t="s">
        <v>67</v>
      </c>
      <c r="AD653" t="b">
        <v>0</v>
      </c>
      <c r="AE653" t="b">
        <v>1</v>
      </c>
      <c r="AF653" t="s">
        <v>68</v>
      </c>
      <c r="AG653" t="s">
        <v>60</v>
      </c>
      <c r="AH653" t="s">
        <v>60</v>
      </c>
      <c r="AI653" t="b">
        <v>1</v>
      </c>
      <c r="AJ653" t="s">
        <v>79</v>
      </c>
      <c r="AK653" t="s">
        <v>60</v>
      </c>
      <c r="AL653" t="s">
        <v>60</v>
      </c>
      <c r="AM653" t="s">
        <v>60</v>
      </c>
      <c r="AN653" t="s">
        <v>69</v>
      </c>
      <c r="AO653" t="s">
        <v>70</v>
      </c>
      <c r="AP653" t="b">
        <v>0</v>
      </c>
      <c r="AQ653" t="b">
        <v>0</v>
      </c>
      <c r="AR653" t="s">
        <v>71</v>
      </c>
      <c r="AS653" t="b">
        <v>0</v>
      </c>
      <c r="AT653" t="s">
        <v>72</v>
      </c>
      <c r="AU653" t="s">
        <v>60</v>
      </c>
      <c r="AX653" t="s">
        <v>462</v>
      </c>
      <c r="AY653" t="s">
        <v>60</v>
      </c>
      <c r="BA653" t="b">
        <v>1</v>
      </c>
      <c r="BB653" t="s">
        <v>60</v>
      </c>
      <c r="BD653" t="s">
        <v>60</v>
      </c>
    </row>
    <row r="654" spans="1:56" x14ac:dyDescent="0.25">
      <c r="A654" t="s">
        <v>379</v>
      </c>
      <c r="B654" t="s">
        <v>572</v>
      </c>
      <c r="C654">
        <v>8500355</v>
      </c>
      <c r="D654" t="s">
        <v>89</v>
      </c>
      <c r="E654" t="s">
        <v>89</v>
      </c>
      <c r="F654" t="s">
        <v>456</v>
      </c>
      <c r="G654" t="s">
        <v>493</v>
      </c>
      <c r="H654" t="str">
        <f>"06012"</f>
        <v>06012</v>
      </c>
      <c r="I654" t="s">
        <v>60</v>
      </c>
      <c r="J654" s="2">
        <v>42898</v>
      </c>
      <c r="K654" t="s">
        <v>61</v>
      </c>
      <c r="L654">
        <v>30</v>
      </c>
      <c r="N654" t="str">
        <f t="shared" si="45"/>
        <v>0</v>
      </c>
      <c r="O654">
        <v>30</v>
      </c>
      <c r="P654" t="s">
        <v>83</v>
      </c>
      <c r="Q654" t="s">
        <v>77</v>
      </c>
      <c r="R654" t="s">
        <v>77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300</v>
      </c>
      <c r="AB654">
        <v>230</v>
      </c>
      <c r="AC654" t="s">
        <v>67</v>
      </c>
      <c r="AD654" t="b">
        <v>0</v>
      </c>
      <c r="AE654" t="b">
        <v>0</v>
      </c>
      <c r="AF654" t="s">
        <v>68</v>
      </c>
      <c r="AG654" t="s">
        <v>60</v>
      </c>
      <c r="AH654" t="s">
        <v>60</v>
      </c>
      <c r="AI654" t="b">
        <v>1</v>
      </c>
      <c r="AJ654" t="s">
        <v>60</v>
      </c>
      <c r="AK654" t="s">
        <v>60</v>
      </c>
      <c r="AL654" t="s">
        <v>60</v>
      </c>
      <c r="AM654" t="s">
        <v>60</v>
      </c>
      <c r="AN654" t="s">
        <v>69</v>
      </c>
      <c r="AO654" t="s">
        <v>108</v>
      </c>
      <c r="AP654" t="b">
        <v>0</v>
      </c>
      <c r="AQ654" t="b">
        <v>0</v>
      </c>
      <c r="AR654" t="s">
        <v>71</v>
      </c>
      <c r="AS654" t="b">
        <v>0</v>
      </c>
      <c r="AT654" t="s">
        <v>72</v>
      </c>
      <c r="AU654" t="s">
        <v>60</v>
      </c>
      <c r="AX654" t="s">
        <v>462</v>
      </c>
      <c r="AY654" t="s">
        <v>60</v>
      </c>
      <c r="BA654" t="b">
        <v>0</v>
      </c>
      <c r="BB654" t="s">
        <v>60</v>
      </c>
      <c r="BC654">
        <v>8500355</v>
      </c>
      <c r="BD654" t="s">
        <v>60</v>
      </c>
    </row>
    <row r="655" spans="1:56" x14ac:dyDescent="0.25">
      <c r="A655" t="s">
        <v>395</v>
      </c>
      <c r="B655" t="s">
        <v>399</v>
      </c>
      <c r="C655">
        <v>2109310</v>
      </c>
      <c r="D655" t="s">
        <v>74</v>
      </c>
      <c r="E655" t="s">
        <v>74</v>
      </c>
      <c r="F655" t="s">
        <v>665</v>
      </c>
      <c r="G655" t="s">
        <v>666</v>
      </c>
      <c r="H655" t="str">
        <f>"09058"</f>
        <v>09058</v>
      </c>
      <c r="I655" t="s">
        <v>60</v>
      </c>
      <c r="J655" s="1">
        <v>21429</v>
      </c>
      <c r="K655" t="s">
        <v>667</v>
      </c>
      <c r="L655">
        <v>5</v>
      </c>
      <c r="N655" t="str">
        <f t="shared" si="45"/>
        <v>0</v>
      </c>
      <c r="O655">
        <v>5</v>
      </c>
      <c r="P655" t="s">
        <v>83</v>
      </c>
      <c r="Q655" t="s">
        <v>77</v>
      </c>
      <c r="R655" t="s">
        <v>77</v>
      </c>
      <c r="S655" t="s">
        <v>64</v>
      </c>
      <c r="T655" t="s">
        <v>65</v>
      </c>
      <c r="U655" t="s">
        <v>66</v>
      </c>
      <c r="V655" t="s">
        <v>66</v>
      </c>
      <c r="X655" t="b">
        <v>0</v>
      </c>
      <c r="Y655" t="b">
        <v>0</v>
      </c>
      <c r="Z655" t="b">
        <v>0</v>
      </c>
      <c r="AA655">
        <v>103</v>
      </c>
      <c r="AB655">
        <v>141</v>
      </c>
      <c r="AC655" t="s">
        <v>668</v>
      </c>
      <c r="AD655" t="b">
        <v>0</v>
      </c>
      <c r="AE655" t="b">
        <v>0</v>
      </c>
      <c r="AF655" t="s">
        <v>68</v>
      </c>
      <c r="AG655" t="s">
        <v>60</v>
      </c>
      <c r="AH655" t="s">
        <v>60</v>
      </c>
      <c r="AI655" t="b">
        <v>0</v>
      </c>
      <c r="AJ655" t="s">
        <v>60</v>
      </c>
      <c r="AK655" t="s">
        <v>60</v>
      </c>
      <c r="AL655" t="s">
        <v>60</v>
      </c>
      <c r="AM655" t="s">
        <v>60</v>
      </c>
      <c r="AN655" t="s">
        <v>116</v>
      </c>
      <c r="AO655" t="s">
        <v>70</v>
      </c>
      <c r="AP655" t="b">
        <v>0</v>
      </c>
      <c r="AQ655" t="b">
        <v>0</v>
      </c>
      <c r="AR655" t="s">
        <v>71</v>
      </c>
      <c r="AS655" t="b">
        <v>0</v>
      </c>
      <c r="AT655" t="s">
        <v>72</v>
      </c>
      <c r="AU655" t="s">
        <v>60</v>
      </c>
      <c r="AX655" t="s">
        <v>462</v>
      </c>
      <c r="AY655" t="s">
        <v>60</v>
      </c>
      <c r="BA655" t="b">
        <v>0</v>
      </c>
      <c r="BB655" t="s">
        <v>60</v>
      </c>
      <c r="BD655" t="s">
        <v>60</v>
      </c>
    </row>
    <row r="656" spans="1:56" x14ac:dyDescent="0.25">
      <c r="A656" t="s">
        <v>395</v>
      </c>
      <c r="B656" t="s">
        <v>399</v>
      </c>
      <c r="C656">
        <v>2109310</v>
      </c>
      <c r="D656" t="s">
        <v>58</v>
      </c>
      <c r="E656" t="s">
        <v>58</v>
      </c>
      <c r="F656" t="s">
        <v>665</v>
      </c>
      <c r="G656" t="s">
        <v>566</v>
      </c>
      <c r="H656" t="str">
        <f>"09059"</f>
        <v>09059</v>
      </c>
      <c r="I656" t="s">
        <v>60</v>
      </c>
      <c r="J656" s="1">
        <v>21794</v>
      </c>
      <c r="K656" t="s">
        <v>667</v>
      </c>
      <c r="L656">
        <v>5</v>
      </c>
      <c r="N656" t="str">
        <f t="shared" si="45"/>
        <v>0</v>
      </c>
      <c r="O656">
        <v>5</v>
      </c>
      <c r="P656" t="s">
        <v>83</v>
      </c>
      <c r="Q656" t="s">
        <v>77</v>
      </c>
      <c r="R656" t="s">
        <v>77</v>
      </c>
      <c r="S656" t="s">
        <v>64</v>
      </c>
      <c r="T656" t="s">
        <v>65</v>
      </c>
      <c r="U656" t="s">
        <v>66</v>
      </c>
      <c r="V656" t="s">
        <v>66</v>
      </c>
      <c r="X656" t="b">
        <v>0</v>
      </c>
      <c r="Y656" t="b">
        <v>0</v>
      </c>
      <c r="Z656" t="b">
        <v>0</v>
      </c>
      <c r="AA656">
        <v>103</v>
      </c>
      <c r="AB656">
        <v>138</v>
      </c>
      <c r="AC656" t="s">
        <v>668</v>
      </c>
      <c r="AD656" t="b">
        <v>0</v>
      </c>
      <c r="AE656" t="b">
        <v>0</v>
      </c>
      <c r="AF656" t="s">
        <v>68</v>
      </c>
      <c r="AG656" t="s">
        <v>60</v>
      </c>
      <c r="AH656" t="s">
        <v>60</v>
      </c>
      <c r="AI656" t="b">
        <v>0</v>
      </c>
      <c r="AJ656" t="s">
        <v>60</v>
      </c>
      <c r="AK656" t="s">
        <v>60</v>
      </c>
      <c r="AL656" t="s">
        <v>60</v>
      </c>
      <c r="AM656" t="s">
        <v>60</v>
      </c>
      <c r="AN656" t="s">
        <v>116</v>
      </c>
      <c r="AO656" t="s">
        <v>70</v>
      </c>
      <c r="AP656" t="b">
        <v>0</v>
      </c>
      <c r="AQ656" t="b">
        <v>0</v>
      </c>
      <c r="AR656" t="s">
        <v>71</v>
      </c>
      <c r="AS656" t="b">
        <v>0</v>
      </c>
      <c r="AT656" t="s">
        <v>72</v>
      </c>
      <c r="AU656" t="s">
        <v>60</v>
      </c>
      <c r="AX656" t="s">
        <v>462</v>
      </c>
      <c r="AY656" t="s">
        <v>60</v>
      </c>
      <c r="BA656" t="b">
        <v>0</v>
      </c>
      <c r="BB656" t="s">
        <v>60</v>
      </c>
      <c r="BD656" t="s">
        <v>60</v>
      </c>
    </row>
    <row r="657" spans="1:56" x14ac:dyDescent="0.25">
      <c r="A657" t="s">
        <v>395</v>
      </c>
      <c r="B657" t="s">
        <v>399</v>
      </c>
      <c r="C657">
        <v>2109310</v>
      </c>
      <c r="D657" t="s">
        <v>87</v>
      </c>
      <c r="E657" t="s">
        <v>87</v>
      </c>
      <c r="F657" t="s">
        <v>665</v>
      </c>
      <c r="G657" t="s">
        <v>637</v>
      </c>
      <c r="H657">
        <v>12005</v>
      </c>
      <c r="I657" t="s">
        <v>60</v>
      </c>
      <c r="J657" s="2">
        <v>43074</v>
      </c>
      <c r="K657" t="s">
        <v>667</v>
      </c>
      <c r="L657">
        <v>5</v>
      </c>
      <c r="N657" t="str">
        <f t="shared" si="45"/>
        <v>0</v>
      </c>
      <c r="O657">
        <v>5</v>
      </c>
      <c r="P657" t="s">
        <v>83</v>
      </c>
      <c r="Q657" t="s">
        <v>77</v>
      </c>
      <c r="R657" t="s">
        <v>77</v>
      </c>
      <c r="S657" t="s">
        <v>64</v>
      </c>
      <c r="T657" t="s">
        <v>65</v>
      </c>
      <c r="U657" t="s">
        <v>66</v>
      </c>
      <c r="V657" t="s">
        <v>66</v>
      </c>
      <c r="X657" t="b">
        <v>0</v>
      </c>
      <c r="Y657" t="b">
        <v>0</v>
      </c>
      <c r="Z657" t="b">
        <v>0</v>
      </c>
      <c r="AA657">
        <v>103</v>
      </c>
      <c r="AB657">
        <v>141</v>
      </c>
      <c r="AC657" t="s">
        <v>668</v>
      </c>
      <c r="AD657" t="b">
        <v>0</v>
      </c>
      <c r="AE657" t="b">
        <v>0</v>
      </c>
      <c r="AF657" t="s">
        <v>68</v>
      </c>
      <c r="AG657" t="s">
        <v>60</v>
      </c>
      <c r="AH657" t="s">
        <v>60</v>
      </c>
      <c r="AI657" t="b">
        <v>0</v>
      </c>
      <c r="AJ657" t="s">
        <v>60</v>
      </c>
      <c r="AK657" t="s">
        <v>60</v>
      </c>
      <c r="AL657" t="s">
        <v>60</v>
      </c>
      <c r="AM657" t="s">
        <v>60</v>
      </c>
      <c r="AN657" t="s">
        <v>116</v>
      </c>
      <c r="AO657" t="s">
        <v>70</v>
      </c>
      <c r="AP657" t="b">
        <v>0</v>
      </c>
      <c r="AQ657" t="b">
        <v>0</v>
      </c>
      <c r="AR657" t="s">
        <v>71</v>
      </c>
      <c r="AS657" t="b">
        <v>0</v>
      </c>
      <c r="AT657" t="s">
        <v>72</v>
      </c>
      <c r="AU657" t="s">
        <v>60</v>
      </c>
      <c r="AX657" t="s">
        <v>462</v>
      </c>
      <c r="AY657" t="s">
        <v>60</v>
      </c>
      <c r="BA657" t="b">
        <v>0</v>
      </c>
      <c r="BB657" t="s">
        <v>60</v>
      </c>
      <c r="BD657" t="s">
        <v>60</v>
      </c>
    </row>
    <row r="658" spans="1:56" x14ac:dyDescent="0.25">
      <c r="A658" t="s">
        <v>395</v>
      </c>
      <c r="B658" t="s">
        <v>399</v>
      </c>
      <c r="C658">
        <v>2109310</v>
      </c>
      <c r="D658" t="s">
        <v>89</v>
      </c>
      <c r="E658" t="s">
        <v>89</v>
      </c>
      <c r="F658" t="s">
        <v>665</v>
      </c>
      <c r="G658" t="s">
        <v>669</v>
      </c>
      <c r="H658" t="str">
        <f>"09058"</f>
        <v>09058</v>
      </c>
      <c r="I658" t="s">
        <v>60</v>
      </c>
      <c r="J658" s="1">
        <v>21429</v>
      </c>
      <c r="K658" t="s">
        <v>670</v>
      </c>
      <c r="L658">
        <v>15</v>
      </c>
      <c r="N658" t="str">
        <f t="shared" si="45"/>
        <v>0</v>
      </c>
      <c r="O658">
        <v>15</v>
      </c>
      <c r="P658" t="s">
        <v>83</v>
      </c>
      <c r="Q658" t="s">
        <v>77</v>
      </c>
      <c r="R658" t="s">
        <v>77</v>
      </c>
      <c r="S658" t="s">
        <v>64</v>
      </c>
      <c r="T658" t="s">
        <v>65</v>
      </c>
      <c r="U658" t="s">
        <v>66</v>
      </c>
      <c r="V658" t="s">
        <v>66</v>
      </c>
      <c r="X658" t="b">
        <v>0</v>
      </c>
      <c r="Y658" t="b">
        <v>0</v>
      </c>
      <c r="Z658" t="b">
        <v>0</v>
      </c>
      <c r="AA658">
        <v>103</v>
      </c>
      <c r="AB658">
        <v>92</v>
      </c>
      <c r="AC658" t="s">
        <v>668</v>
      </c>
      <c r="AD658" t="b">
        <v>0</v>
      </c>
      <c r="AE658" t="b">
        <v>0</v>
      </c>
      <c r="AF658" t="s">
        <v>68</v>
      </c>
      <c r="AG658" t="s">
        <v>60</v>
      </c>
      <c r="AH658" t="s">
        <v>60</v>
      </c>
      <c r="AI658" t="b">
        <v>0</v>
      </c>
      <c r="AJ658" t="s">
        <v>60</v>
      </c>
      <c r="AK658" t="s">
        <v>60</v>
      </c>
      <c r="AL658" t="s">
        <v>60</v>
      </c>
      <c r="AM658" t="s">
        <v>60</v>
      </c>
      <c r="AN658" t="s">
        <v>116</v>
      </c>
      <c r="AO658" t="s">
        <v>70</v>
      </c>
      <c r="AP658" t="b">
        <v>0</v>
      </c>
      <c r="AQ658" t="b">
        <v>0</v>
      </c>
      <c r="AR658" t="s">
        <v>71</v>
      </c>
      <c r="AS658" t="b">
        <v>0</v>
      </c>
      <c r="AT658" t="s">
        <v>72</v>
      </c>
      <c r="AU658" t="s">
        <v>60</v>
      </c>
      <c r="AX658" t="s">
        <v>462</v>
      </c>
      <c r="AY658" t="s">
        <v>60</v>
      </c>
      <c r="BA658" t="b">
        <v>0</v>
      </c>
      <c r="BB658" t="s">
        <v>60</v>
      </c>
      <c r="BD658" t="s">
        <v>60</v>
      </c>
    </row>
    <row r="659" spans="1:56" x14ac:dyDescent="0.25">
      <c r="A659" t="s">
        <v>96</v>
      </c>
      <c r="B659" t="s">
        <v>99</v>
      </c>
      <c r="C659">
        <v>2100310</v>
      </c>
      <c r="D659" t="s">
        <v>58</v>
      </c>
      <c r="E659" t="s">
        <v>58</v>
      </c>
      <c r="F659" t="s">
        <v>665</v>
      </c>
      <c r="G659" t="s">
        <v>671</v>
      </c>
      <c r="H659">
        <v>12005</v>
      </c>
      <c r="I659" t="s">
        <v>60</v>
      </c>
      <c r="J659" s="2">
        <v>43074</v>
      </c>
      <c r="K659" t="s">
        <v>670</v>
      </c>
      <c r="L659">
        <v>15</v>
      </c>
      <c r="N659" t="str">
        <f t="shared" si="45"/>
        <v>0</v>
      </c>
      <c r="O659">
        <v>15</v>
      </c>
      <c r="P659" t="s">
        <v>83</v>
      </c>
      <c r="Q659" t="s">
        <v>77</v>
      </c>
      <c r="R659" t="s">
        <v>77</v>
      </c>
      <c r="S659" t="s">
        <v>64</v>
      </c>
      <c r="T659" t="s">
        <v>65</v>
      </c>
      <c r="U659" t="s">
        <v>66</v>
      </c>
      <c r="V659" t="s">
        <v>66</v>
      </c>
      <c r="X659" t="b">
        <v>0</v>
      </c>
      <c r="Y659" t="b">
        <v>0</v>
      </c>
      <c r="Z659" t="b">
        <v>0</v>
      </c>
      <c r="AA659">
        <v>103</v>
      </c>
      <c r="AB659">
        <v>92</v>
      </c>
      <c r="AC659" t="s">
        <v>668</v>
      </c>
      <c r="AD659" t="b">
        <v>0</v>
      </c>
      <c r="AE659" t="b">
        <v>0</v>
      </c>
      <c r="AF659" t="s">
        <v>68</v>
      </c>
      <c r="AG659" t="s">
        <v>60</v>
      </c>
      <c r="AH659" t="s">
        <v>60</v>
      </c>
      <c r="AI659" t="b">
        <v>0</v>
      </c>
      <c r="AJ659" t="s">
        <v>60</v>
      </c>
      <c r="AK659" t="s">
        <v>60</v>
      </c>
      <c r="AL659" t="s">
        <v>60</v>
      </c>
      <c r="AM659" t="s">
        <v>60</v>
      </c>
      <c r="AN659" t="s">
        <v>116</v>
      </c>
      <c r="AO659" t="s">
        <v>70</v>
      </c>
      <c r="AP659" t="b">
        <v>0</v>
      </c>
      <c r="AQ659" t="b">
        <v>0</v>
      </c>
      <c r="AR659" t="s">
        <v>71</v>
      </c>
      <c r="AS659" t="b">
        <v>0</v>
      </c>
      <c r="AT659" t="s">
        <v>72</v>
      </c>
      <c r="AU659" t="s">
        <v>60</v>
      </c>
      <c r="AX659" t="s">
        <v>462</v>
      </c>
      <c r="AY659" t="s">
        <v>60</v>
      </c>
      <c r="BA659" t="b">
        <v>0</v>
      </c>
      <c r="BB659" t="s">
        <v>60</v>
      </c>
      <c r="BD659" t="s">
        <v>60</v>
      </c>
    </row>
    <row r="660" spans="1:56" x14ac:dyDescent="0.25">
      <c r="A660" t="s">
        <v>96</v>
      </c>
      <c r="B660" t="s">
        <v>99</v>
      </c>
      <c r="C660">
        <v>2100310</v>
      </c>
      <c r="D660" t="s">
        <v>87</v>
      </c>
      <c r="E660" t="s">
        <v>87</v>
      </c>
      <c r="F660" t="s">
        <v>665</v>
      </c>
      <c r="G660" t="s">
        <v>672</v>
      </c>
      <c r="H660" t="str">
        <f>"09057"</f>
        <v>09057</v>
      </c>
      <c r="I660" t="s">
        <v>60</v>
      </c>
      <c r="J660" s="1">
        <v>21064</v>
      </c>
      <c r="K660" t="s">
        <v>670</v>
      </c>
      <c r="L660">
        <v>15</v>
      </c>
      <c r="N660" t="str">
        <f t="shared" si="45"/>
        <v>0</v>
      </c>
      <c r="O660">
        <v>15</v>
      </c>
      <c r="P660" t="s">
        <v>83</v>
      </c>
      <c r="Q660" t="s">
        <v>77</v>
      </c>
      <c r="R660" t="s">
        <v>77</v>
      </c>
      <c r="S660" t="s">
        <v>64</v>
      </c>
      <c r="T660" t="s">
        <v>65</v>
      </c>
      <c r="U660" t="s">
        <v>66</v>
      </c>
      <c r="V660" t="s">
        <v>66</v>
      </c>
      <c r="X660" t="b">
        <v>0</v>
      </c>
      <c r="Y660" t="b">
        <v>0</v>
      </c>
      <c r="Z660" t="b">
        <v>0</v>
      </c>
      <c r="AA660">
        <v>103</v>
      </c>
      <c r="AB660">
        <v>94</v>
      </c>
      <c r="AC660" t="s">
        <v>668</v>
      </c>
      <c r="AD660" t="b">
        <v>0</v>
      </c>
      <c r="AE660" t="b">
        <v>0</v>
      </c>
      <c r="AF660" t="s">
        <v>68</v>
      </c>
      <c r="AG660" t="s">
        <v>60</v>
      </c>
      <c r="AH660" t="s">
        <v>60</v>
      </c>
      <c r="AI660" t="b">
        <v>0</v>
      </c>
      <c r="AJ660" t="s">
        <v>60</v>
      </c>
      <c r="AK660" t="s">
        <v>60</v>
      </c>
      <c r="AL660" t="s">
        <v>60</v>
      </c>
      <c r="AM660" t="s">
        <v>60</v>
      </c>
      <c r="AN660" t="s">
        <v>116</v>
      </c>
      <c r="AO660" t="s">
        <v>70</v>
      </c>
      <c r="AP660" t="b">
        <v>0</v>
      </c>
      <c r="AQ660" t="b">
        <v>0</v>
      </c>
      <c r="AR660" t="s">
        <v>71</v>
      </c>
      <c r="AS660" t="b">
        <v>0</v>
      </c>
      <c r="AT660" t="s">
        <v>72</v>
      </c>
      <c r="AU660" t="s">
        <v>60</v>
      </c>
      <c r="AX660" t="s">
        <v>462</v>
      </c>
      <c r="AY660" t="s">
        <v>60</v>
      </c>
      <c r="BA660" t="b">
        <v>0</v>
      </c>
      <c r="BB660" t="s">
        <v>60</v>
      </c>
      <c r="BD660" t="s">
        <v>60</v>
      </c>
    </row>
    <row r="661" spans="1:56" x14ac:dyDescent="0.25">
      <c r="A661" t="s">
        <v>193</v>
      </c>
      <c r="B661" t="s">
        <v>657</v>
      </c>
      <c r="C661">
        <v>7963080</v>
      </c>
      <c r="D661" t="s">
        <v>87</v>
      </c>
      <c r="E661" t="s">
        <v>87</v>
      </c>
      <c r="F661" t="s">
        <v>60</v>
      </c>
      <c r="G661" t="s">
        <v>673</v>
      </c>
      <c r="H661" t="s">
        <v>60</v>
      </c>
      <c r="I661" t="s">
        <v>60</v>
      </c>
      <c r="K661" t="s">
        <v>61</v>
      </c>
      <c r="L661" t="str">
        <f>"0"</f>
        <v>0</v>
      </c>
      <c r="N661" t="str">
        <f t="shared" si="45"/>
        <v>0</v>
      </c>
      <c r="P661" t="s">
        <v>83</v>
      </c>
      <c r="Q661" t="s">
        <v>77</v>
      </c>
      <c r="R661" t="s">
        <v>77</v>
      </c>
      <c r="S661" t="s">
        <v>64</v>
      </c>
      <c r="T661" t="s">
        <v>65</v>
      </c>
      <c r="U661" t="s">
        <v>66</v>
      </c>
      <c r="V661" t="s">
        <v>66</v>
      </c>
      <c r="W661" t="s">
        <v>392</v>
      </c>
      <c r="X661" t="b">
        <v>1</v>
      </c>
      <c r="Y661" t="b">
        <v>1</v>
      </c>
      <c r="Z661" t="b">
        <v>1</v>
      </c>
      <c r="AA661">
        <v>200</v>
      </c>
      <c r="AB661">
        <v>200</v>
      </c>
      <c r="AC661" t="s">
        <v>67</v>
      </c>
      <c r="AD661" t="b">
        <v>0</v>
      </c>
      <c r="AE661" t="b">
        <v>0</v>
      </c>
      <c r="AF661" t="s">
        <v>68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60</v>
      </c>
      <c r="AO661" t="s">
        <v>108</v>
      </c>
      <c r="AP661" t="b">
        <v>0</v>
      </c>
      <c r="AQ661" t="b">
        <v>0</v>
      </c>
      <c r="AR661" t="s">
        <v>71</v>
      </c>
      <c r="AS661" t="b">
        <v>0</v>
      </c>
      <c r="AT661" t="s">
        <v>72</v>
      </c>
      <c r="AU661" t="s">
        <v>60</v>
      </c>
      <c r="AX661" t="s">
        <v>462</v>
      </c>
      <c r="AY661" t="s">
        <v>60</v>
      </c>
      <c r="BA661" t="b">
        <v>0</v>
      </c>
      <c r="BB661" t="s">
        <v>60</v>
      </c>
      <c r="BD661" t="s">
        <v>60</v>
      </c>
    </row>
    <row r="662" spans="1:56" x14ac:dyDescent="0.25">
      <c r="A662" t="s">
        <v>193</v>
      </c>
      <c r="B662" t="s">
        <v>674</v>
      </c>
      <c r="C662">
        <v>7915015</v>
      </c>
      <c r="D662" t="s">
        <v>74</v>
      </c>
      <c r="E662" t="s">
        <v>74</v>
      </c>
      <c r="F662" t="s">
        <v>547</v>
      </c>
      <c r="G662" t="s">
        <v>489</v>
      </c>
      <c r="H662">
        <v>12004</v>
      </c>
      <c r="I662" t="s">
        <v>60</v>
      </c>
      <c r="J662" s="2">
        <v>43073</v>
      </c>
      <c r="K662" t="s">
        <v>61</v>
      </c>
      <c r="L662">
        <v>20</v>
      </c>
      <c r="N662" t="str">
        <f t="shared" si="45"/>
        <v>0</v>
      </c>
      <c r="O662">
        <v>20</v>
      </c>
      <c r="P662" t="s">
        <v>62</v>
      </c>
      <c r="Q662" t="s">
        <v>77</v>
      </c>
      <c r="R662" t="s">
        <v>77</v>
      </c>
      <c r="S662" t="s">
        <v>64</v>
      </c>
      <c r="T662" t="s">
        <v>65</v>
      </c>
      <c r="U662" t="s">
        <v>66</v>
      </c>
      <c r="V662" t="s">
        <v>66</v>
      </c>
      <c r="X662" t="b">
        <v>1</v>
      </c>
      <c r="Y662" t="b">
        <v>1</v>
      </c>
      <c r="Z662" t="b">
        <v>1</v>
      </c>
      <c r="AA662">
        <v>200</v>
      </c>
      <c r="AB662">
        <v>235</v>
      </c>
      <c r="AC662" t="s">
        <v>67</v>
      </c>
      <c r="AD662" t="b">
        <v>0</v>
      </c>
      <c r="AE662" t="b">
        <v>0</v>
      </c>
      <c r="AF662" t="s">
        <v>68</v>
      </c>
      <c r="AG662" t="s">
        <v>60</v>
      </c>
      <c r="AH662" t="s">
        <v>60</v>
      </c>
      <c r="AI662" t="b">
        <v>1</v>
      </c>
      <c r="AJ662" t="s">
        <v>60</v>
      </c>
      <c r="AK662" t="s">
        <v>60</v>
      </c>
      <c r="AL662" t="s">
        <v>60</v>
      </c>
      <c r="AM662" t="s">
        <v>60</v>
      </c>
      <c r="AN662" t="s">
        <v>69</v>
      </c>
      <c r="AO662" t="s">
        <v>108</v>
      </c>
      <c r="AP662" t="b">
        <v>0</v>
      </c>
      <c r="AQ662" t="b">
        <v>0</v>
      </c>
      <c r="AR662" t="s">
        <v>71</v>
      </c>
      <c r="AS662" t="b">
        <v>0</v>
      </c>
      <c r="AT662" t="s">
        <v>72</v>
      </c>
      <c r="AU662" t="s">
        <v>60</v>
      </c>
      <c r="AX662" t="s">
        <v>462</v>
      </c>
      <c r="AY662" t="s">
        <v>60</v>
      </c>
      <c r="BA662" t="b">
        <v>0</v>
      </c>
      <c r="BB662" t="s">
        <v>60</v>
      </c>
      <c r="BD662" t="s">
        <v>60</v>
      </c>
    </row>
    <row r="663" spans="1:56" x14ac:dyDescent="0.25">
      <c r="A663" t="s">
        <v>193</v>
      </c>
      <c r="B663" t="s">
        <v>675</v>
      </c>
      <c r="C663">
        <v>7963070</v>
      </c>
      <c r="D663" t="s">
        <v>58</v>
      </c>
      <c r="E663" t="s">
        <v>58</v>
      </c>
      <c r="F663" t="s">
        <v>547</v>
      </c>
      <c r="G663" t="s">
        <v>676</v>
      </c>
      <c r="H663">
        <v>12004</v>
      </c>
      <c r="I663" t="s">
        <v>60</v>
      </c>
      <c r="J663" s="2">
        <v>43073</v>
      </c>
      <c r="K663" t="s">
        <v>61</v>
      </c>
      <c r="L663">
        <v>20</v>
      </c>
      <c r="N663" t="str">
        <f t="shared" si="45"/>
        <v>0</v>
      </c>
      <c r="O663">
        <v>20</v>
      </c>
      <c r="P663" t="s">
        <v>62</v>
      </c>
      <c r="Q663" t="s">
        <v>77</v>
      </c>
      <c r="R663" t="s">
        <v>77</v>
      </c>
      <c r="S663" t="s">
        <v>64</v>
      </c>
      <c r="T663" t="s">
        <v>65</v>
      </c>
      <c r="U663" t="s">
        <v>66</v>
      </c>
      <c r="V663" t="s">
        <v>66</v>
      </c>
      <c r="X663" t="b">
        <v>1</v>
      </c>
      <c r="Y663" t="b">
        <v>1</v>
      </c>
      <c r="Z663" t="b">
        <v>1</v>
      </c>
      <c r="AA663">
        <v>200</v>
      </c>
      <c r="AB663">
        <v>230</v>
      </c>
      <c r="AC663" t="s">
        <v>67</v>
      </c>
      <c r="AD663" t="b">
        <v>0</v>
      </c>
      <c r="AE663" t="b">
        <v>0</v>
      </c>
      <c r="AF663" t="s">
        <v>68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60</v>
      </c>
      <c r="AM663" t="s">
        <v>60</v>
      </c>
      <c r="AN663" t="s">
        <v>69</v>
      </c>
      <c r="AO663" t="s">
        <v>108</v>
      </c>
      <c r="AP663" t="b">
        <v>0</v>
      </c>
      <c r="AQ663" t="b">
        <v>0</v>
      </c>
      <c r="AR663" t="s">
        <v>71</v>
      </c>
      <c r="AS663" t="b">
        <v>0</v>
      </c>
      <c r="AT663" t="s">
        <v>72</v>
      </c>
      <c r="AU663" t="s">
        <v>60</v>
      </c>
      <c r="AX663" t="s">
        <v>462</v>
      </c>
      <c r="AY663" t="s">
        <v>60</v>
      </c>
      <c r="BA663" t="b">
        <v>0</v>
      </c>
      <c r="BB663" t="s">
        <v>60</v>
      </c>
      <c r="BD663" t="s">
        <v>60</v>
      </c>
    </row>
    <row r="664" spans="1:56" x14ac:dyDescent="0.25">
      <c r="A664" t="s">
        <v>193</v>
      </c>
      <c r="B664" t="s">
        <v>677</v>
      </c>
      <c r="C664">
        <v>7963070</v>
      </c>
      <c r="D664" t="s">
        <v>131</v>
      </c>
      <c r="E664" t="s">
        <v>131</v>
      </c>
      <c r="F664" t="s">
        <v>678</v>
      </c>
      <c r="G664" t="s">
        <v>679</v>
      </c>
      <c r="H664">
        <v>12003</v>
      </c>
      <c r="I664" t="s">
        <v>60</v>
      </c>
      <c r="J664" s="2">
        <v>43072</v>
      </c>
      <c r="K664" t="s">
        <v>61</v>
      </c>
      <c r="L664">
        <v>20</v>
      </c>
      <c r="N664" t="str">
        <f t="shared" si="45"/>
        <v>0</v>
      </c>
      <c r="O664">
        <v>20</v>
      </c>
      <c r="P664" t="s">
        <v>62</v>
      </c>
      <c r="Q664" t="s">
        <v>77</v>
      </c>
      <c r="R664" t="s">
        <v>77</v>
      </c>
      <c r="S664" t="s">
        <v>64</v>
      </c>
      <c r="T664" t="s">
        <v>65</v>
      </c>
      <c r="U664" t="s">
        <v>66</v>
      </c>
      <c r="V664" t="s">
        <v>66</v>
      </c>
      <c r="X664" t="b">
        <v>1</v>
      </c>
      <c r="Y664" t="b">
        <v>1</v>
      </c>
      <c r="Z664" t="b">
        <v>1</v>
      </c>
      <c r="AA664">
        <v>200</v>
      </c>
      <c r="AB664">
        <v>230</v>
      </c>
      <c r="AC664" t="s">
        <v>67</v>
      </c>
      <c r="AD664" t="b">
        <v>0</v>
      </c>
      <c r="AE664" t="b">
        <v>0</v>
      </c>
      <c r="AF664" t="s">
        <v>68</v>
      </c>
      <c r="AG664" t="s">
        <v>60</v>
      </c>
      <c r="AH664" t="s">
        <v>60</v>
      </c>
      <c r="AI664" t="b">
        <v>1</v>
      </c>
      <c r="AJ664" t="s">
        <v>60</v>
      </c>
      <c r="AK664" t="s">
        <v>60</v>
      </c>
      <c r="AL664" t="s">
        <v>60</v>
      </c>
      <c r="AM664" t="s">
        <v>60</v>
      </c>
      <c r="AN664" t="s">
        <v>69</v>
      </c>
      <c r="AO664" t="s">
        <v>108</v>
      </c>
      <c r="AP664" t="b">
        <v>0</v>
      </c>
      <c r="AQ664" t="b">
        <v>0</v>
      </c>
      <c r="AR664" t="s">
        <v>71</v>
      </c>
      <c r="AS664" t="b">
        <v>0</v>
      </c>
      <c r="AT664" t="s">
        <v>72</v>
      </c>
      <c r="AU664" t="s">
        <v>60</v>
      </c>
      <c r="AX664" t="s">
        <v>462</v>
      </c>
      <c r="AY664" t="s">
        <v>60</v>
      </c>
      <c r="BA664" t="b">
        <v>0</v>
      </c>
      <c r="BB664" t="s">
        <v>60</v>
      </c>
      <c r="BD664" t="s">
        <v>60</v>
      </c>
    </row>
    <row r="665" spans="1:56" x14ac:dyDescent="0.25">
      <c r="A665" t="s">
        <v>167</v>
      </c>
      <c r="B665" t="s">
        <v>183</v>
      </c>
      <c r="C665">
        <v>1001370</v>
      </c>
      <c r="D665" t="s">
        <v>131</v>
      </c>
      <c r="E665" t="s">
        <v>131</v>
      </c>
      <c r="F665" t="s">
        <v>680</v>
      </c>
      <c r="G665" t="s">
        <v>671</v>
      </c>
      <c r="H665">
        <v>15001</v>
      </c>
      <c r="I665" t="s">
        <v>60</v>
      </c>
      <c r="J665" t="s">
        <v>185</v>
      </c>
      <c r="K665" t="s">
        <v>667</v>
      </c>
      <c r="L665">
        <v>10</v>
      </c>
      <c r="N665" t="str">
        <f t="shared" si="45"/>
        <v>0</v>
      </c>
      <c r="O665">
        <v>10</v>
      </c>
      <c r="P665" t="s">
        <v>86</v>
      </c>
      <c r="Q665" t="s">
        <v>77</v>
      </c>
      <c r="R665" t="s">
        <v>77</v>
      </c>
      <c r="S665" t="s">
        <v>64</v>
      </c>
      <c r="T665" t="s">
        <v>65</v>
      </c>
      <c r="U665" t="s">
        <v>66</v>
      </c>
      <c r="V665" t="s">
        <v>66</v>
      </c>
      <c r="X665" t="b">
        <v>0</v>
      </c>
      <c r="Y665" t="b">
        <v>0</v>
      </c>
      <c r="Z665" t="b">
        <v>0</v>
      </c>
      <c r="AA665">
        <v>103</v>
      </c>
      <c r="AB665">
        <v>138</v>
      </c>
      <c r="AC665" t="s">
        <v>668</v>
      </c>
      <c r="AD665" t="b">
        <v>0</v>
      </c>
      <c r="AE665" t="b">
        <v>0</v>
      </c>
      <c r="AF665" t="s">
        <v>68</v>
      </c>
      <c r="AG665" t="s">
        <v>60</v>
      </c>
      <c r="AH665" t="s">
        <v>60</v>
      </c>
      <c r="AI665" t="b">
        <v>0</v>
      </c>
      <c r="AJ665" t="s">
        <v>60</v>
      </c>
      <c r="AK665" t="s">
        <v>60</v>
      </c>
      <c r="AL665" t="s">
        <v>60</v>
      </c>
      <c r="AM665" t="s">
        <v>60</v>
      </c>
      <c r="AN665" t="s">
        <v>69</v>
      </c>
      <c r="AO665" t="s">
        <v>70</v>
      </c>
      <c r="AP665" t="b">
        <v>0</v>
      </c>
      <c r="AQ665" t="b">
        <v>0</v>
      </c>
      <c r="AR665" t="s">
        <v>71</v>
      </c>
      <c r="AS665" t="b">
        <v>0</v>
      </c>
      <c r="AT665" t="s">
        <v>681</v>
      </c>
      <c r="AU665" t="s">
        <v>60</v>
      </c>
      <c r="AX665" t="s">
        <v>462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205</v>
      </c>
      <c r="B666" t="s">
        <v>682</v>
      </c>
      <c r="C666" t="str">
        <f>"0109320"</f>
        <v>0109320</v>
      </c>
      <c r="D666" t="s">
        <v>89</v>
      </c>
      <c r="E666" t="s">
        <v>89</v>
      </c>
      <c r="F666" t="s">
        <v>216</v>
      </c>
      <c r="G666" t="s">
        <v>559</v>
      </c>
      <c r="H666" t="str">
        <f>"07002"</f>
        <v>07002</v>
      </c>
      <c r="I666" t="s">
        <v>60</v>
      </c>
      <c r="J666" s="2">
        <v>42918</v>
      </c>
      <c r="K666" t="s">
        <v>61</v>
      </c>
      <c r="L666">
        <v>15</v>
      </c>
      <c r="N666" t="str">
        <f t="shared" si="45"/>
        <v>0</v>
      </c>
      <c r="O666">
        <v>15</v>
      </c>
      <c r="P666" t="s">
        <v>62</v>
      </c>
      <c r="Q666" t="s">
        <v>63</v>
      </c>
      <c r="R666" t="s">
        <v>77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67</v>
      </c>
      <c r="AD666" t="b">
        <v>0</v>
      </c>
      <c r="AE666" t="b">
        <v>0</v>
      </c>
      <c r="AF666" t="s">
        <v>68</v>
      </c>
      <c r="AG666" t="s">
        <v>60</v>
      </c>
      <c r="AH666" t="s">
        <v>60</v>
      </c>
      <c r="AI666" t="b">
        <v>1</v>
      </c>
      <c r="AJ666" t="s">
        <v>156</v>
      </c>
      <c r="AK666" t="s">
        <v>60</v>
      </c>
      <c r="AL666" t="s">
        <v>60</v>
      </c>
      <c r="AM666" t="s">
        <v>60</v>
      </c>
      <c r="AN666" t="s">
        <v>69</v>
      </c>
      <c r="AO666" t="s">
        <v>70</v>
      </c>
      <c r="AP666" t="b">
        <v>0</v>
      </c>
      <c r="AQ666" t="b">
        <v>0</v>
      </c>
      <c r="AR666" t="s">
        <v>71</v>
      </c>
      <c r="AS666" t="b">
        <v>0</v>
      </c>
      <c r="AT666" t="s">
        <v>72</v>
      </c>
      <c r="AU666" t="s">
        <v>60</v>
      </c>
      <c r="AX666" t="s">
        <v>462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193</v>
      </c>
      <c r="B667" t="s">
        <v>683</v>
      </c>
      <c r="C667">
        <v>7980120</v>
      </c>
      <c r="D667" t="s">
        <v>81</v>
      </c>
      <c r="E667" t="s">
        <v>81</v>
      </c>
      <c r="F667" t="s">
        <v>658</v>
      </c>
      <c r="G667" t="s">
        <v>684</v>
      </c>
      <c r="H667" t="str">
        <f t="shared" ref="H667:H672" si="46">"06053"</f>
        <v>06053</v>
      </c>
      <c r="I667" t="s">
        <v>60</v>
      </c>
      <c r="J667" s="1">
        <v>19511</v>
      </c>
      <c r="K667" t="s">
        <v>61</v>
      </c>
      <c r="L667">
        <v>20</v>
      </c>
      <c r="N667" t="str">
        <f t="shared" si="45"/>
        <v>0</v>
      </c>
      <c r="O667">
        <v>20</v>
      </c>
      <c r="P667" t="s">
        <v>62</v>
      </c>
      <c r="Q667" t="s">
        <v>77</v>
      </c>
      <c r="R667" t="s">
        <v>77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1</v>
      </c>
      <c r="Z667" t="b">
        <v>1</v>
      </c>
      <c r="AA667">
        <v>200</v>
      </c>
      <c r="AB667">
        <v>235</v>
      </c>
      <c r="AC667" t="s">
        <v>67</v>
      </c>
      <c r="AD667" t="b">
        <v>0</v>
      </c>
      <c r="AE667" t="b">
        <v>0</v>
      </c>
      <c r="AF667" t="s">
        <v>68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69</v>
      </c>
      <c r="AO667" t="s">
        <v>108</v>
      </c>
      <c r="AP667" t="b">
        <v>0</v>
      </c>
      <c r="AQ667" t="b">
        <v>0</v>
      </c>
      <c r="AR667" t="s">
        <v>71</v>
      </c>
      <c r="AS667" t="b">
        <v>0</v>
      </c>
      <c r="AT667" t="s">
        <v>72</v>
      </c>
      <c r="AU667" t="s">
        <v>60</v>
      </c>
      <c r="AX667" t="s">
        <v>462</v>
      </c>
      <c r="AY667" t="s">
        <v>60</v>
      </c>
      <c r="BA667" t="b">
        <v>0</v>
      </c>
      <c r="BB667" t="s">
        <v>60</v>
      </c>
      <c r="BC667">
        <v>7980120</v>
      </c>
      <c r="BD667" t="s">
        <v>60</v>
      </c>
    </row>
    <row r="668" spans="1:56" x14ac:dyDescent="0.25">
      <c r="A668" t="s">
        <v>193</v>
      </c>
      <c r="B668" t="s">
        <v>683</v>
      </c>
      <c r="C668">
        <v>7980120</v>
      </c>
      <c r="D668" t="s">
        <v>131</v>
      </c>
      <c r="E668" t="s">
        <v>131</v>
      </c>
      <c r="F668" t="s">
        <v>658</v>
      </c>
      <c r="G668" t="s">
        <v>685</v>
      </c>
      <c r="H668" t="str">
        <f t="shared" si="46"/>
        <v>06053</v>
      </c>
      <c r="I668" t="s">
        <v>60</v>
      </c>
      <c r="J668" s="1">
        <v>19511</v>
      </c>
      <c r="K668" t="s">
        <v>61</v>
      </c>
      <c r="L668">
        <v>20</v>
      </c>
      <c r="N668" t="str">
        <f t="shared" si="45"/>
        <v>0</v>
      </c>
      <c r="O668">
        <v>20</v>
      </c>
      <c r="P668" t="s">
        <v>62</v>
      </c>
      <c r="Q668" t="s">
        <v>77</v>
      </c>
      <c r="R668" t="s">
        <v>77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1</v>
      </c>
      <c r="Z668" t="b">
        <v>1</v>
      </c>
      <c r="AA668">
        <v>200</v>
      </c>
      <c r="AB668">
        <v>230</v>
      </c>
      <c r="AC668" t="s">
        <v>67</v>
      </c>
      <c r="AD668" t="b">
        <v>0</v>
      </c>
      <c r="AE668" t="b">
        <v>0</v>
      </c>
      <c r="AF668" t="s">
        <v>68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69</v>
      </c>
      <c r="AO668" t="s">
        <v>108</v>
      </c>
      <c r="AP668" t="b">
        <v>0</v>
      </c>
      <c r="AQ668" t="b">
        <v>0</v>
      </c>
      <c r="AR668" t="s">
        <v>71</v>
      </c>
      <c r="AS668" t="b">
        <v>0</v>
      </c>
      <c r="AT668" t="s">
        <v>72</v>
      </c>
      <c r="AU668" t="s">
        <v>60</v>
      </c>
      <c r="AX668" t="s">
        <v>462</v>
      </c>
      <c r="AY668" t="s">
        <v>60</v>
      </c>
      <c r="BA668" t="b">
        <v>0</v>
      </c>
      <c r="BB668" t="s">
        <v>60</v>
      </c>
      <c r="BC668">
        <v>7980120</v>
      </c>
      <c r="BD668" t="s">
        <v>60</v>
      </c>
    </row>
    <row r="669" spans="1:56" x14ac:dyDescent="0.25">
      <c r="A669" t="s">
        <v>193</v>
      </c>
      <c r="B669" t="s">
        <v>683</v>
      </c>
      <c r="C669">
        <v>7980120</v>
      </c>
      <c r="D669" t="s">
        <v>91</v>
      </c>
      <c r="E669" t="s">
        <v>91</v>
      </c>
      <c r="F669" t="s">
        <v>658</v>
      </c>
      <c r="G669" t="s">
        <v>686</v>
      </c>
      <c r="H669" t="str">
        <f t="shared" si="46"/>
        <v>06053</v>
      </c>
      <c r="I669" t="s">
        <v>60</v>
      </c>
      <c r="J669" s="1">
        <v>19511</v>
      </c>
      <c r="K669" t="s">
        <v>61</v>
      </c>
      <c r="L669">
        <v>20</v>
      </c>
      <c r="N669" t="str">
        <f t="shared" si="45"/>
        <v>0</v>
      </c>
      <c r="O669">
        <v>20</v>
      </c>
      <c r="P669" t="s">
        <v>62</v>
      </c>
      <c r="Q669" t="s">
        <v>77</v>
      </c>
      <c r="R669" t="s">
        <v>77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1</v>
      </c>
      <c r="Z669" t="b">
        <v>1</v>
      </c>
      <c r="AA669">
        <v>200</v>
      </c>
      <c r="AB669">
        <v>230</v>
      </c>
      <c r="AC669" t="s">
        <v>67</v>
      </c>
      <c r="AD669" t="b">
        <v>0</v>
      </c>
      <c r="AE669" t="b">
        <v>0</v>
      </c>
      <c r="AF669" t="s">
        <v>68</v>
      </c>
      <c r="AG669" t="s">
        <v>60</v>
      </c>
      <c r="AH669" t="s">
        <v>60</v>
      </c>
      <c r="AI669" t="b">
        <v>1</v>
      </c>
      <c r="AJ669" t="s">
        <v>60</v>
      </c>
      <c r="AK669" t="s">
        <v>60</v>
      </c>
      <c r="AL669" t="s">
        <v>60</v>
      </c>
      <c r="AM669" t="s">
        <v>60</v>
      </c>
      <c r="AN669" t="s">
        <v>69</v>
      </c>
      <c r="AO669" t="s">
        <v>108</v>
      </c>
      <c r="AP669" t="b">
        <v>0</v>
      </c>
      <c r="AQ669" t="b">
        <v>0</v>
      </c>
      <c r="AR669" t="s">
        <v>71</v>
      </c>
      <c r="AS669" t="b">
        <v>0</v>
      </c>
      <c r="AT669" t="s">
        <v>72</v>
      </c>
      <c r="AU669" t="s">
        <v>60</v>
      </c>
      <c r="AX669" t="s">
        <v>462</v>
      </c>
      <c r="AY669" t="s">
        <v>60</v>
      </c>
      <c r="BA669" t="b">
        <v>0</v>
      </c>
      <c r="BB669" t="s">
        <v>60</v>
      </c>
      <c r="BC669">
        <v>7980120</v>
      </c>
      <c r="BD669" t="s">
        <v>60</v>
      </c>
    </row>
    <row r="670" spans="1:56" x14ac:dyDescent="0.25">
      <c r="A670" t="s">
        <v>193</v>
      </c>
      <c r="B670" t="s">
        <v>683</v>
      </c>
      <c r="C670">
        <v>7980120</v>
      </c>
      <c r="D670" t="s">
        <v>74</v>
      </c>
      <c r="E670" t="s">
        <v>74</v>
      </c>
      <c r="F670" t="s">
        <v>658</v>
      </c>
      <c r="G670" t="s">
        <v>687</v>
      </c>
      <c r="H670" t="str">
        <f t="shared" si="46"/>
        <v>06053</v>
      </c>
      <c r="I670" t="s">
        <v>60</v>
      </c>
      <c r="J670" s="1">
        <v>19511</v>
      </c>
      <c r="K670" t="s">
        <v>61</v>
      </c>
      <c r="L670">
        <v>20</v>
      </c>
      <c r="N670" t="str">
        <f t="shared" si="45"/>
        <v>0</v>
      </c>
      <c r="O670">
        <v>20</v>
      </c>
      <c r="P670" t="s">
        <v>62</v>
      </c>
      <c r="Q670" t="s">
        <v>77</v>
      </c>
      <c r="R670" t="s">
        <v>77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200</v>
      </c>
      <c r="AB670">
        <v>235</v>
      </c>
      <c r="AC670" t="s">
        <v>67</v>
      </c>
      <c r="AD670" t="b">
        <v>0</v>
      </c>
      <c r="AE670" t="b">
        <v>0</v>
      </c>
      <c r="AF670" t="s">
        <v>68</v>
      </c>
      <c r="AG670" t="s">
        <v>60</v>
      </c>
      <c r="AH670" t="s">
        <v>60</v>
      </c>
      <c r="AI670" t="b">
        <v>1</v>
      </c>
      <c r="AJ670" t="s">
        <v>60</v>
      </c>
      <c r="AK670" t="s">
        <v>60</v>
      </c>
      <c r="AL670" t="s">
        <v>60</v>
      </c>
      <c r="AM670" t="s">
        <v>60</v>
      </c>
      <c r="AN670" t="s">
        <v>69</v>
      </c>
      <c r="AO670" t="s">
        <v>108</v>
      </c>
      <c r="AP670" t="b">
        <v>0</v>
      </c>
      <c r="AQ670" t="b">
        <v>0</v>
      </c>
      <c r="AR670" t="s">
        <v>71</v>
      </c>
      <c r="AS670" t="b">
        <v>0</v>
      </c>
      <c r="AT670" t="s">
        <v>72</v>
      </c>
      <c r="AU670" t="s">
        <v>60</v>
      </c>
      <c r="AX670" t="s">
        <v>462</v>
      </c>
      <c r="AY670" t="s">
        <v>60</v>
      </c>
      <c r="BA670" t="b">
        <v>0</v>
      </c>
      <c r="BB670" t="s">
        <v>60</v>
      </c>
      <c r="BC670">
        <v>7980120</v>
      </c>
      <c r="BD670" t="s">
        <v>60</v>
      </c>
    </row>
    <row r="671" spans="1:56" x14ac:dyDescent="0.25">
      <c r="A671" t="s">
        <v>193</v>
      </c>
      <c r="B671" t="s">
        <v>683</v>
      </c>
      <c r="C671">
        <v>7980120</v>
      </c>
      <c r="D671" t="s">
        <v>58</v>
      </c>
      <c r="E671" t="s">
        <v>58</v>
      </c>
      <c r="F671" t="s">
        <v>658</v>
      </c>
      <c r="G671" t="s">
        <v>688</v>
      </c>
      <c r="H671" t="str">
        <f t="shared" si="46"/>
        <v>06053</v>
      </c>
      <c r="I671" t="s">
        <v>60</v>
      </c>
      <c r="J671" s="1">
        <v>19511</v>
      </c>
      <c r="K671" t="s">
        <v>61</v>
      </c>
      <c r="L671">
        <v>15</v>
      </c>
      <c r="N671" t="str">
        <f t="shared" si="45"/>
        <v>0</v>
      </c>
      <c r="O671">
        <v>15</v>
      </c>
      <c r="P671" t="s">
        <v>62</v>
      </c>
      <c r="Q671" t="s">
        <v>77</v>
      </c>
      <c r="R671" t="s">
        <v>77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1</v>
      </c>
      <c r="Z671" t="b">
        <v>1</v>
      </c>
      <c r="AA671">
        <v>200</v>
      </c>
      <c r="AB671">
        <v>230</v>
      </c>
      <c r="AC671" t="s">
        <v>67</v>
      </c>
      <c r="AD671" t="b">
        <v>0</v>
      </c>
      <c r="AE671" t="b">
        <v>0</v>
      </c>
      <c r="AF671" t="s">
        <v>68</v>
      </c>
      <c r="AG671" t="s">
        <v>60</v>
      </c>
      <c r="AH671" t="s">
        <v>60</v>
      </c>
      <c r="AI671" t="b">
        <v>1</v>
      </c>
      <c r="AJ671" t="s">
        <v>60</v>
      </c>
      <c r="AK671" t="s">
        <v>60</v>
      </c>
      <c r="AL671" t="s">
        <v>60</v>
      </c>
      <c r="AM671" t="s">
        <v>60</v>
      </c>
      <c r="AN671" t="s">
        <v>69</v>
      </c>
      <c r="AO671" t="s">
        <v>108</v>
      </c>
      <c r="AP671" t="b">
        <v>0</v>
      </c>
      <c r="AQ671" t="b">
        <v>0</v>
      </c>
      <c r="AR671" t="s">
        <v>71</v>
      </c>
      <c r="AS671" t="b">
        <v>0</v>
      </c>
      <c r="AT671" t="s">
        <v>72</v>
      </c>
      <c r="AU671" t="s">
        <v>60</v>
      </c>
      <c r="AX671" t="s">
        <v>462</v>
      </c>
      <c r="AY671" t="s">
        <v>60</v>
      </c>
      <c r="BA671" t="b">
        <v>0</v>
      </c>
      <c r="BB671" t="s">
        <v>60</v>
      </c>
      <c r="BC671">
        <v>7980120</v>
      </c>
      <c r="BD671" t="s">
        <v>60</v>
      </c>
    </row>
    <row r="672" spans="1:56" x14ac:dyDescent="0.25">
      <c r="A672" t="s">
        <v>193</v>
      </c>
      <c r="B672" t="s">
        <v>683</v>
      </c>
      <c r="C672">
        <v>7980120</v>
      </c>
      <c r="D672" t="s">
        <v>87</v>
      </c>
      <c r="E672" t="s">
        <v>87</v>
      </c>
      <c r="F672" t="s">
        <v>658</v>
      </c>
      <c r="G672" t="s">
        <v>689</v>
      </c>
      <c r="H672" t="str">
        <f t="shared" si="46"/>
        <v>06053</v>
      </c>
      <c r="I672" t="s">
        <v>60</v>
      </c>
      <c r="J672" s="1">
        <v>19511</v>
      </c>
      <c r="K672" t="s">
        <v>61</v>
      </c>
      <c r="L672">
        <v>20</v>
      </c>
      <c r="N672" t="str">
        <f t="shared" ref="N672:N703" si="47">"0"</f>
        <v>0</v>
      </c>
      <c r="O672">
        <v>20</v>
      </c>
      <c r="P672" t="s">
        <v>62</v>
      </c>
      <c r="Q672" t="s">
        <v>77</v>
      </c>
      <c r="R672" t="s">
        <v>77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1</v>
      </c>
      <c r="Z672" t="b">
        <v>1</v>
      </c>
      <c r="AA672">
        <v>200</v>
      </c>
      <c r="AB672">
        <v>235</v>
      </c>
      <c r="AC672" t="s">
        <v>67</v>
      </c>
      <c r="AD672" t="b">
        <v>0</v>
      </c>
      <c r="AE672" t="b">
        <v>0</v>
      </c>
      <c r="AF672" t="s">
        <v>68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69</v>
      </c>
      <c r="AO672" t="s">
        <v>108</v>
      </c>
      <c r="AP672" t="b">
        <v>0</v>
      </c>
      <c r="AQ672" t="b">
        <v>0</v>
      </c>
      <c r="AR672" t="s">
        <v>71</v>
      </c>
      <c r="AS672" t="b">
        <v>0</v>
      </c>
      <c r="AT672" t="s">
        <v>72</v>
      </c>
      <c r="AU672" t="s">
        <v>60</v>
      </c>
      <c r="AX672" t="s">
        <v>462</v>
      </c>
      <c r="AY672" t="s">
        <v>60</v>
      </c>
      <c r="BA672" t="b">
        <v>0</v>
      </c>
      <c r="BB672" t="s">
        <v>60</v>
      </c>
      <c r="BC672">
        <v>7980120</v>
      </c>
      <c r="BD672" t="s">
        <v>60</v>
      </c>
    </row>
    <row r="673" spans="1:56" x14ac:dyDescent="0.25">
      <c r="A673" t="s">
        <v>167</v>
      </c>
      <c r="B673" t="s">
        <v>175</v>
      </c>
      <c r="C673">
        <v>1001340</v>
      </c>
      <c r="D673" t="s">
        <v>131</v>
      </c>
      <c r="E673" t="s">
        <v>131</v>
      </c>
      <c r="F673" t="s">
        <v>658</v>
      </c>
      <c r="G673" t="s">
        <v>566</v>
      </c>
      <c r="H673" t="str">
        <f>"09004"</f>
        <v>09004</v>
      </c>
      <c r="I673" t="s">
        <v>60</v>
      </c>
      <c r="J673" s="2">
        <v>42982</v>
      </c>
      <c r="K673" t="s">
        <v>670</v>
      </c>
      <c r="L673">
        <v>10</v>
      </c>
      <c r="N673" t="str">
        <f t="shared" si="47"/>
        <v>0</v>
      </c>
      <c r="O673">
        <v>10</v>
      </c>
      <c r="P673" t="s">
        <v>83</v>
      </c>
      <c r="Q673" t="s">
        <v>77</v>
      </c>
      <c r="R673" t="s">
        <v>77</v>
      </c>
      <c r="S673" t="s">
        <v>64</v>
      </c>
      <c r="T673" t="s">
        <v>65</v>
      </c>
      <c r="U673" t="s">
        <v>66</v>
      </c>
      <c r="V673" t="s">
        <v>66</v>
      </c>
      <c r="X673" t="b">
        <v>0</v>
      </c>
      <c r="Y673" t="b">
        <v>0</v>
      </c>
      <c r="Z673" t="b">
        <v>0</v>
      </c>
      <c r="AA673">
        <v>103</v>
      </c>
      <c r="AB673">
        <v>92</v>
      </c>
      <c r="AC673" t="s">
        <v>668</v>
      </c>
      <c r="AD673" t="b">
        <v>0</v>
      </c>
      <c r="AE673" t="b">
        <v>0</v>
      </c>
      <c r="AF673" t="s">
        <v>68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116</v>
      </c>
      <c r="AO673" t="s">
        <v>70</v>
      </c>
      <c r="AP673" t="b">
        <v>0</v>
      </c>
      <c r="AQ673" t="b">
        <v>0</v>
      </c>
      <c r="AR673" t="s">
        <v>71</v>
      </c>
      <c r="AS673" t="b">
        <v>0</v>
      </c>
      <c r="AT673" t="s">
        <v>681</v>
      </c>
      <c r="AU673" t="s">
        <v>60</v>
      </c>
      <c r="AX673" t="s">
        <v>462</v>
      </c>
      <c r="AY673" t="s">
        <v>60</v>
      </c>
      <c r="BA673" t="b">
        <v>0</v>
      </c>
      <c r="BB673" t="s">
        <v>60</v>
      </c>
      <c r="BD673" t="s">
        <v>60</v>
      </c>
    </row>
    <row r="674" spans="1:56" x14ac:dyDescent="0.25">
      <c r="A674" t="s">
        <v>167</v>
      </c>
      <c r="B674" t="s">
        <v>183</v>
      </c>
      <c r="C674">
        <v>1001370</v>
      </c>
      <c r="D674" t="s">
        <v>91</v>
      </c>
      <c r="E674" t="s">
        <v>91</v>
      </c>
      <c r="F674" t="s">
        <v>658</v>
      </c>
      <c r="G674" t="s">
        <v>493</v>
      </c>
      <c r="H674">
        <v>15002</v>
      </c>
      <c r="I674" t="s">
        <v>60</v>
      </c>
      <c r="J674" t="s">
        <v>690</v>
      </c>
      <c r="K674" t="s">
        <v>670</v>
      </c>
      <c r="L674">
        <v>10</v>
      </c>
      <c r="N674" t="str">
        <f t="shared" si="47"/>
        <v>0</v>
      </c>
      <c r="O674">
        <v>10</v>
      </c>
      <c r="P674" t="s">
        <v>83</v>
      </c>
      <c r="Q674" t="s">
        <v>77</v>
      </c>
      <c r="R674" t="s">
        <v>77</v>
      </c>
      <c r="S674" t="s">
        <v>64</v>
      </c>
      <c r="T674" t="s">
        <v>65</v>
      </c>
      <c r="U674" t="s">
        <v>66</v>
      </c>
      <c r="V674" t="s">
        <v>66</v>
      </c>
      <c r="X674" t="b">
        <v>0</v>
      </c>
      <c r="Y674" t="b">
        <v>0</v>
      </c>
      <c r="Z674" t="b">
        <v>0</v>
      </c>
      <c r="AA674">
        <v>103</v>
      </c>
      <c r="AB674">
        <v>92</v>
      </c>
      <c r="AC674" t="s">
        <v>668</v>
      </c>
      <c r="AD674" t="b">
        <v>0</v>
      </c>
      <c r="AE674" t="b">
        <v>0</v>
      </c>
      <c r="AF674" t="s">
        <v>68</v>
      </c>
      <c r="AG674" t="s">
        <v>60</v>
      </c>
      <c r="AH674" t="s">
        <v>60</v>
      </c>
      <c r="AI674" t="b">
        <v>0</v>
      </c>
      <c r="AJ674" t="s">
        <v>60</v>
      </c>
      <c r="AK674" t="s">
        <v>60</v>
      </c>
      <c r="AL674" t="s">
        <v>60</v>
      </c>
      <c r="AM674" t="s">
        <v>60</v>
      </c>
      <c r="AN674" t="s">
        <v>116</v>
      </c>
      <c r="AO674" t="s">
        <v>70</v>
      </c>
      <c r="AP674" t="b">
        <v>0</v>
      </c>
      <c r="AQ674" t="b">
        <v>0</v>
      </c>
      <c r="AR674" t="s">
        <v>71</v>
      </c>
      <c r="AS674" t="b">
        <v>0</v>
      </c>
      <c r="AT674" t="s">
        <v>681</v>
      </c>
      <c r="AU674" t="s">
        <v>60</v>
      </c>
      <c r="AX674" t="s">
        <v>462</v>
      </c>
      <c r="AY674" t="s">
        <v>60</v>
      </c>
      <c r="BA674" t="b">
        <v>0</v>
      </c>
      <c r="BB674" t="s">
        <v>60</v>
      </c>
      <c r="BD674" t="s">
        <v>60</v>
      </c>
    </row>
    <row r="675" spans="1:56" x14ac:dyDescent="0.25">
      <c r="A675" t="s">
        <v>167</v>
      </c>
      <c r="B675" t="s">
        <v>175</v>
      </c>
      <c r="C675">
        <v>1001340</v>
      </c>
      <c r="D675" t="s">
        <v>81</v>
      </c>
      <c r="E675" t="s">
        <v>81</v>
      </c>
      <c r="F675" t="s">
        <v>547</v>
      </c>
      <c r="G675" t="s">
        <v>691</v>
      </c>
      <c r="H675" t="str">
        <f>"09004"</f>
        <v>09004</v>
      </c>
      <c r="I675" t="s">
        <v>60</v>
      </c>
      <c r="J675" s="2">
        <v>42982</v>
      </c>
      <c r="K675" t="s">
        <v>667</v>
      </c>
      <c r="L675" t="str">
        <f>"0"</f>
        <v>0</v>
      </c>
      <c r="N675" t="str">
        <f t="shared" si="47"/>
        <v>0</v>
      </c>
      <c r="P675" t="s">
        <v>83</v>
      </c>
      <c r="Q675" t="s">
        <v>77</v>
      </c>
      <c r="R675" t="s">
        <v>77</v>
      </c>
      <c r="S675" t="s">
        <v>64</v>
      </c>
      <c r="T675" t="s">
        <v>65</v>
      </c>
      <c r="U675" t="s">
        <v>66</v>
      </c>
      <c r="V675" t="s">
        <v>66</v>
      </c>
      <c r="X675" t="b">
        <v>0</v>
      </c>
      <c r="Y675" t="b">
        <v>0</v>
      </c>
      <c r="Z675" t="b">
        <v>0</v>
      </c>
      <c r="AA675">
        <v>103</v>
      </c>
      <c r="AB675">
        <v>141</v>
      </c>
      <c r="AC675" t="s">
        <v>668</v>
      </c>
      <c r="AD675" t="b">
        <v>0</v>
      </c>
      <c r="AE675" t="b">
        <v>0</v>
      </c>
      <c r="AF675" t="s">
        <v>68</v>
      </c>
      <c r="AG675" t="s">
        <v>60</v>
      </c>
      <c r="AH675" t="s">
        <v>60</v>
      </c>
      <c r="AI675" t="b">
        <v>0</v>
      </c>
      <c r="AJ675" t="s">
        <v>60</v>
      </c>
      <c r="AK675" t="s">
        <v>60</v>
      </c>
      <c r="AL675" t="s">
        <v>60</v>
      </c>
      <c r="AM675" t="s">
        <v>60</v>
      </c>
      <c r="AN675" t="s">
        <v>116</v>
      </c>
      <c r="AO675" t="s">
        <v>70</v>
      </c>
      <c r="AP675" t="b">
        <v>0</v>
      </c>
      <c r="AQ675" t="b">
        <v>0</v>
      </c>
      <c r="AR675" t="s">
        <v>71</v>
      </c>
      <c r="AS675" t="b">
        <v>0</v>
      </c>
      <c r="AT675" t="s">
        <v>72</v>
      </c>
      <c r="AU675" t="s">
        <v>60</v>
      </c>
      <c r="AX675" t="s">
        <v>462</v>
      </c>
      <c r="AY675" t="s">
        <v>60</v>
      </c>
      <c r="BA675" t="b">
        <v>0</v>
      </c>
      <c r="BB675" t="s">
        <v>60</v>
      </c>
      <c r="BD675" t="s">
        <v>60</v>
      </c>
    </row>
    <row r="676" spans="1:56" x14ac:dyDescent="0.25">
      <c r="A676" t="s">
        <v>395</v>
      </c>
      <c r="B676" t="s">
        <v>399</v>
      </c>
      <c r="C676">
        <v>2109310</v>
      </c>
      <c r="D676" t="s">
        <v>131</v>
      </c>
      <c r="E676" t="s">
        <v>131</v>
      </c>
      <c r="F676" t="s">
        <v>547</v>
      </c>
      <c r="G676" t="s">
        <v>692</v>
      </c>
      <c r="H676" t="str">
        <f>"09059"</f>
        <v>09059</v>
      </c>
      <c r="I676" t="s">
        <v>60</v>
      </c>
      <c r="J676" s="1">
        <v>21794</v>
      </c>
      <c r="K676" t="s">
        <v>667</v>
      </c>
      <c r="L676">
        <v>15</v>
      </c>
      <c r="N676" t="str">
        <f t="shared" si="47"/>
        <v>0</v>
      </c>
      <c r="O676">
        <v>15</v>
      </c>
      <c r="P676" t="s">
        <v>62</v>
      </c>
      <c r="Q676" t="s">
        <v>77</v>
      </c>
      <c r="R676" t="s">
        <v>77</v>
      </c>
      <c r="S676" t="s">
        <v>64</v>
      </c>
      <c r="T676" t="s">
        <v>65</v>
      </c>
      <c r="U676" t="s">
        <v>66</v>
      </c>
      <c r="V676" t="s">
        <v>66</v>
      </c>
      <c r="X676" t="b">
        <v>0</v>
      </c>
      <c r="Y676" t="b">
        <v>0</v>
      </c>
      <c r="Z676" t="b">
        <v>0</v>
      </c>
      <c r="AA676">
        <v>103</v>
      </c>
      <c r="AB676">
        <v>138</v>
      </c>
      <c r="AC676" t="s">
        <v>668</v>
      </c>
      <c r="AD676" t="b">
        <v>0</v>
      </c>
      <c r="AE676" t="b">
        <v>0</v>
      </c>
      <c r="AF676" t="s">
        <v>68</v>
      </c>
      <c r="AG676" t="s">
        <v>60</v>
      </c>
      <c r="AH676" t="s">
        <v>60</v>
      </c>
      <c r="AI676" t="b">
        <v>0</v>
      </c>
      <c r="AJ676" t="s">
        <v>60</v>
      </c>
      <c r="AK676" t="s">
        <v>60</v>
      </c>
      <c r="AL676" t="s">
        <v>60</v>
      </c>
      <c r="AM676" t="s">
        <v>60</v>
      </c>
      <c r="AN676" t="s">
        <v>116</v>
      </c>
      <c r="AO676" t="s">
        <v>70</v>
      </c>
      <c r="AP676" t="b">
        <v>0</v>
      </c>
      <c r="AQ676" t="b">
        <v>0</v>
      </c>
      <c r="AR676" t="s">
        <v>71</v>
      </c>
      <c r="AS676" t="b">
        <v>0</v>
      </c>
      <c r="AT676" t="s">
        <v>72</v>
      </c>
      <c r="AU676" t="s">
        <v>60</v>
      </c>
      <c r="AX676" t="s">
        <v>462</v>
      </c>
      <c r="AY676" t="s">
        <v>60</v>
      </c>
      <c r="BA676" t="b">
        <v>0</v>
      </c>
      <c r="BB676" t="s">
        <v>60</v>
      </c>
      <c r="BD676" t="s">
        <v>60</v>
      </c>
    </row>
    <row r="677" spans="1:56" x14ac:dyDescent="0.25">
      <c r="A677" t="s">
        <v>284</v>
      </c>
      <c r="B677" t="s">
        <v>300</v>
      </c>
      <c r="C677">
        <v>1206310</v>
      </c>
      <c r="D677" t="s">
        <v>89</v>
      </c>
      <c r="E677" t="s">
        <v>89</v>
      </c>
      <c r="F677" t="s">
        <v>547</v>
      </c>
      <c r="G677" t="s">
        <v>693</v>
      </c>
      <c r="H677">
        <v>11004</v>
      </c>
      <c r="I677" t="s">
        <v>60</v>
      </c>
      <c r="J677" s="2">
        <v>43043</v>
      </c>
      <c r="K677" t="s">
        <v>667</v>
      </c>
      <c r="L677" t="str">
        <f>"0"</f>
        <v>0</v>
      </c>
      <c r="N677" t="str">
        <f t="shared" si="47"/>
        <v>0</v>
      </c>
      <c r="P677" t="s">
        <v>62</v>
      </c>
      <c r="Q677" t="s">
        <v>77</v>
      </c>
      <c r="R677" t="s">
        <v>77</v>
      </c>
      <c r="S677" t="s">
        <v>64</v>
      </c>
      <c r="T677" t="s">
        <v>65</v>
      </c>
      <c r="U677" t="s">
        <v>66</v>
      </c>
      <c r="V677" t="s">
        <v>66</v>
      </c>
      <c r="X677" t="b">
        <v>0</v>
      </c>
      <c r="Y677" t="b">
        <v>0</v>
      </c>
      <c r="Z677" t="b">
        <v>0</v>
      </c>
      <c r="AA677">
        <v>103</v>
      </c>
      <c r="AB677">
        <v>138</v>
      </c>
      <c r="AC677" t="s">
        <v>668</v>
      </c>
      <c r="AD677" t="b">
        <v>0</v>
      </c>
      <c r="AE677" t="b">
        <v>0</v>
      </c>
      <c r="AF677" t="s">
        <v>68</v>
      </c>
      <c r="AG677" t="s">
        <v>60</v>
      </c>
      <c r="AH677" t="s">
        <v>60</v>
      </c>
      <c r="AI677" t="b">
        <v>0</v>
      </c>
      <c r="AJ677" t="s">
        <v>60</v>
      </c>
      <c r="AK677" t="s">
        <v>60</v>
      </c>
      <c r="AL677" t="s">
        <v>60</v>
      </c>
      <c r="AM677" t="s">
        <v>60</v>
      </c>
      <c r="AN677" t="s">
        <v>116</v>
      </c>
      <c r="AO677" t="s">
        <v>70</v>
      </c>
      <c r="AP677" t="b">
        <v>0</v>
      </c>
      <c r="AQ677" t="b">
        <v>0</v>
      </c>
      <c r="AR677" t="s">
        <v>71</v>
      </c>
      <c r="AS677" t="b">
        <v>0</v>
      </c>
      <c r="AT677" t="s">
        <v>72</v>
      </c>
      <c r="AU677" t="s">
        <v>60</v>
      </c>
      <c r="AX677" t="s">
        <v>462</v>
      </c>
      <c r="AY677" t="s">
        <v>60</v>
      </c>
      <c r="BA677" t="b">
        <v>0</v>
      </c>
      <c r="BB677" t="s">
        <v>60</v>
      </c>
      <c r="BD677" t="s">
        <v>60</v>
      </c>
    </row>
    <row r="678" spans="1:56" x14ac:dyDescent="0.25">
      <c r="A678" t="s">
        <v>353</v>
      </c>
      <c r="B678" t="s">
        <v>357</v>
      </c>
      <c r="C678">
        <v>2000310</v>
      </c>
      <c r="D678" t="s">
        <v>89</v>
      </c>
      <c r="E678" t="s">
        <v>89</v>
      </c>
      <c r="F678" t="s">
        <v>547</v>
      </c>
      <c r="G678" t="s">
        <v>694</v>
      </c>
      <c r="H678" t="str">
        <f>"05004"</f>
        <v>05004</v>
      </c>
      <c r="I678" t="s">
        <v>60</v>
      </c>
      <c r="J678" s="2">
        <v>42859</v>
      </c>
      <c r="K678" t="s">
        <v>670</v>
      </c>
      <c r="L678">
        <v>5</v>
      </c>
      <c r="N678" t="str">
        <f t="shared" si="47"/>
        <v>0</v>
      </c>
      <c r="O678">
        <v>5</v>
      </c>
      <c r="P678" t="s">
        <v>62</v>
      </c>
      <c r="Q678" t="s">
        <v>77</v>
      </c>
      <c r="R678" t="s">
        <v>77</v>
      </c>
      <c r="S678" t="s">
        <v>64</v>
      </c>
      <c r="T678" t="s">
        <v>65</v>
      </c>
      <c r="U678" t="s">
        <v>66</v>
      </c>
      <c r="V678" t="s">
        <v>66</v>
      </c>
      <c r="X678" t="b">
        <v>0</v>
      </c>
      <c r="Y678" t="b">
        <v>0</v>
      </c>
      <c r="Z678" t="b">
        <v>0</v>
      </c>
      <c r="AA678">
        <v>103</v>
      </c>
      <c r="AB678">
        <v>92</v>
      </c>
      <c r="AC678" t="s">
        <v>668</v>
      </c>
      <c r="AD678" t="b">
        <v>0</v>
      </c>
      <c r="AE678" t="b">
        <v>0</v>
      </c>
      <c r="AF678" t="s">
        <v>68</v>
      </c>
      <c r="AG678" t="s">
        <v>60</v>
      </c>
      <c r="AH678" t="s">
        <v>60</v>
      </c>
      <c r="AI678" t="b">
        <v>0</v>
      </c>
      <c r="AJ678" t="s">
        <v>60</v>
      </c>
      <c r="AK678" t="s">
        <v>60</v>
      </c>
      <c r="AL678" t="s">
        <v>60</v>
      </c>
      <c r="AM678" t="s">
        <v>60</v>
      </c>
      <c r="AN678" t="s">
        <v>116</v>
      </c>
      <c r="AO678" t="s">
        <v>70</v>
      </c>
      <c r="AP678" t="b">
        <v>0</v>
      </c>
      <c r="AQ678" t="b">
        <v>0</v>
      </c>
      <c r="AR678" t="s">
        <v>71</v>
      </c>
      <c r="AS678" t="b">
        <v>0</v>
      </c>
      <c r="AT678" t="s">
        <v>72</v>
      </c>
      <c r="AU678" t="s">
        <v>60</v>
      </c>
      <c r="AX678" t="s">
        <v>462</v>
      </c>
      <c r="AY678" t="s">
        <v>60</v>
      </c>
      <c r="BA678" t="b">
        <v>0</v>
      </c>
      <c r="BB678" t="s">
        <v>60</v>
      </c>
      <c r="BD678" t="s">
        <v>60</v>
      </c>
    </row>
    <row r="679" spans="1:56" x14ac:dyDescent="0.25">
      <c r="A679" t="s">
        <v>284</v>
      </c>
      <c r="B679" t="s">
        <v>695</v>
      </c>
      <c r="C679">
        <v>1200310</v>
      </c>
      <c r="D679" t="s">
        <v>74</v>
      </c>
      <c r="E679" t="s">
        <v>74</v>
      </c>
      <c r="F679" t="s">
        <v>196</v>
      </c>
      <c r="G679" t="s">
        <v>489</v>
      </c>
      <c r="H679" t="str">
        <f>"09052"</f>
        <v>09052</v>
      </c>
      <c r="I679" t="s">
        <v>60</v>
      </c>
      <c r="J679" s="1">
        <v>19238</v>
      </c>
      <c r="K679" t="s">
        <v>670</v>
      </c>
      <c r="L679" t="str">
        <f>"0"</f>
        <v>0</v>
      </c>
      <c r="N679" t="str">
        <f t="shared" si="47"/>
        <v>0</v>
      </c>
      <c r="P679" t="s">
        <v>62</v>
      </c>
      <c r="Q679" t="s">
        <v>77</v>
      </c>
      <c r="R679" t="s">
        <v>77</v>
      </c>
      <c r="S679" t="s">
        <v>64</v>
      </c>
      <c r="T679" t="s">
        <v>65</v>
      </c>
      <c r="U679" t="s">
        <v>66</v>
      </c>
      <c r="V679" t="s">
        <v>66</v>
      </c>
      <c r="X679" t="b">
        <v>0</v>
      </c>
      <c r="Y679" t="b">
        <v>0</v>
      </c>
      <c r="Z679" t="b">
        <v>0</v>
      </c>
      <c r="AA679">
        <v>103</v>
      </c>
      <c r="AB679">
        <v>235</v>
      </c>
      <c r="AC679" t="s">
        <v>668</v>
      </c>
      <c r="AD679" t="b">
        <v>0</v>
      </c>
      <c r="AE679" t="b">
        <v>0</v>
      </c>
      <c r="AF679" t="s">
        <v>68</v>
      </c>
      <c r="AG679" t="s">
        <v>60</v>
      </c>
      <c r="AH679" t="s">
        <v>60</v>
      </c>
      <c r="AI679" t="b">
        <v>0</v>
      </c>
      <c r="AJ679" t="s">
        <v>60</v>
      </c>
      <c r="AK679" t="s">
        <v>60</v>
      </c>
      <c r="AL679" t="s">
        <v>60</v>
      </c>
      <c r="AM679" t="s">
        <v>60</v>
      </c>
      <c r="AN679" t="s">
        <v>116</v>
      </c>
      <c r="AO679" t="s">
        <v>70</v>
      </c>
      <c r="AP679" t="b">
        <v>0</v>
      </c>
      <c r="AQ679" t="b">
        <v>0</v>
      </c>
      <c r="AR679" t="s">
        <v>71</v>
      </c>
      <c r="AS679" t="b">
        <v>0</v>
      </c>
      <c r="AT679" t="s">
        <v>72</v>
      </c>
      <c r="AU679" t="s">
        <v>60</v>
      </c>
      <c r="AX679" t="s">
        <v>462</v>
      </c>
      <c r="AY679" t="s">
        <v>60</v>
      </c>
      <c r="BA679" t="b">
        <v>0</v>
      </c>
      <c r="BB679" t="s">
        <v>60</v>
      </c>
      <c r="BD679" t="s">
        <v>60</v>
      </c>
    </row>
    <row r="680" spans="1:56" x14ac:dyDescent="0.25">
      <c r="A680" t="s">
        <v>167</v>
      </c>
      <c r="B680" t="s">
        <v>171</v>
      </c>
      <c r="C680">
        <v>1001310</v>
      </c>
      <c r="D680" t="s">
        <v>58</v>
      </c>
      <c r="E680" t="s">
        <v>58</v>
      </c>
      <c r="F680" t="s">
        <v>196</v>
      </c>
      <c r="G680" t="s">
        <v>637</v>
      </c>
      <c r="H680" t="str">
        <f>"03001"</f>
        <v>03001</v>
      </c>
      <c r="I680" t="s">
        <v>60</v>
      </c>
      <c r="J680" s="2">
        <v>42795</v>
      </c>
      <c r="K680" t="s">
        <v>696</v>
      </c>
      <c r="L680">
        <v>5</v>
      </c>
      <c r="N680" t="str">
        <f t="shared" si="47"/>
        <v>0</v>
      </c>
      <c r="O680">
        <v>5</v>
      </c>
      <c r="P680" t="s">
        <v>62</v>
      </c>
      <c r="Q680" t="s">
        <v>77</v>
      </c>
      <c r="R680" t="s">
        <v>77</v>
      </c>
      <c r="S680" t="s">
        <v>64</v>
      </c>
      <c r="T680" t="s">
        <v>65</v>
      </c>
      <c r="U680" t="s">
        <v>66</v>
      </c>
      <c r="V680" t="s">
        <v>66</v>
      </c>
      <c r="X680" t="b">
        <v>0</v>
      </c>
      <c r="Y680" t="b">
        <v>0</v>
      </c>
      <c r="Z680" t="b">
        <v>0</v>
      </c>
      <c r="AA680">
        <v>103</v>
      </c>
      <c r="AB680">
        <v>184</v>
      </c>
      <c r="AC680" t="s">
        <v>668</v>
      </c>
      <c r="AD680" t="b">
        <v>0</v>
      </c>
      <c r="AE680" t="b">
        <v>0</v>
      </c>
      <c r="AF680" t="s">
        <v>68</v>
      </c>
      <c r="AG680" t="s">
        <v>60</v>
      </c>
      <c r="AH680" t="s">
        <v>60</v>
      </c>
      <c r="AI680" t="b">
        <v>0</v>
      </c>
      <c r="AJ680" t="s">
        <v>60</v>
      </c>
      <c r="AK680" t="s">
        <v>60</v>
      </c>
      <c r="AL680" t="s">
        <v>60</v>
      </c>
      <c r="AM680" t="s">
        <v>60</v>
      </c>
      <c r="AN680" t="s">
        <v>116</v>
      </c>
      <c r="AO680" t="s">
        <v>70</v>
      </c>
      <c r="AP680" t="b">
        <v>0</v>
      </c>
      <c r="AQ680" t="b">
        <v>0</v>
      </c>
      <c r="AR680" t="s">
        <v>71</v>
      </c>
      <c r="AS680" t="b">
        <v>0</v>
      </c>
      <c r="AT680" t="s">
        <v>72</v>
      </c>
      <c r="AU680" t="s">
        <v>60</v>
      </c>
      <c r="AX680" t="s">
        <v>462</v>
      </c>
      <c r="AY680" t="s">
        <v>60</v>
      </c>
      <c r="BA680" t="b">
        <v>0</v>
      </c>
      <c r="BB680" t="s">
        <v>60</v>
      </c>
      <c r="BD680" t="s">
        <v>60</v>
      </c>
    </row>
    <row r="681" spans="1:56" x14ac:dyDescent="0.25">
      <c r="A681" t="s">
        <v>353</v>
      </c>
      <c r="B681" t="s">
        <v>593</v>
      </c>
      <c r="C681">
        <v>2001310</v>
      </c>
      <c r="D681" t="s">
        <v>81</v>
      </c>
      <c r="E681" t="s">
        <v>81</v>
      </c>
      <c r="F681" t="s">
        <v>196</v>
      </c>
      <c r="G681" t="s">
        <v>513</v>
      </c>
      <c r="H681" t="str">
        <f>"03016"</f>
        <v>03016</v>
      </c>
      <c r="I681" t="s">
        <v>60</v>
      </c>
      <c r="J681" s="2">
        <v>42810</v>
      </c>
      <c r="K681" t="s">
        <v>696</v>
      </c>
      <c r="L681">
        <v>8</v>
      </c>
      <c r="N681" t="str">
        <f t="shared" si="47"/>
        <v>0</v>
      </c>
      <c r="O681">
        <v>8</v>
      </c>
      <c r="P681" t="s">
        <v>62</v>
      </c>
      <c r="Q681" t="s">
        <v>77</v>
      </c>
      <c r="R681" t="s">
        <v>77</v>
      </c>
      <c r="S681" t="s">
        <v>64</v>
      </c>
      <c r="T681" t="s">
        <v>65</v>
      </c>
      <c r="U681" t="s">
        <v>66</v>
      </c>
      <c r="V681" t="s">
        <v>66</v>
      </c>
      <c r="X681" t="b">
        <v>0</v>
      </c>
      <c r="Y681" t="b">
        <v>0</v>
      </c>
      <c r="Z681" t="b">
        <v>0</v>
      </c>
      <c r="AA681">
        <v>103</v>
      </c>
      <c r="AB681">
        <v>188</v>
      </c>
      <c r="AC681" t="s">
        <v>668</v>
      </c>
      <c r="AD681" t="b">
        <v>0</v>
      </c>
      <c r="AE681" t="b">
        <v>0</v>
      </c>
      <c r="AF681" t="s">
        <v>68</v>
      </c>
      <c r="AG681" t="s">
        <v>60</v>
      </c>
      <c r="AH681" t="s">
        <v>60</v>
      </c>
      <c r="AI681" t="b">
        <v>0</v>
      </c>
      <c r="AJ681" t="s">
        <v>60</v>
      </c>
      <c r="AK681" t="s">
        <v>60</v>
      </c>
      <c r="AL681" t="s">
        <v>60</v>
      </c>
      <c r="AM681" t="s">
        <v>60</v>
      </c>
      <c r="AN681" t="s">
        <v>116</v>
      </c>
      <c r="AO681" t="s">
        <v>70</v>
      </c>
      <c r="AP681" t="b">
        <v>0</v>
      </c>
      <c r="AQ681" t="b">
        <v>0</v>
      </c>
      <c r="AR681" t="s">
        <v>71</v>
      </c>
      <c r="AS681" t="b">
        <v>0</v>
      </c>
      <c r="AT681" t="s">
        <v>72</v>
      </c>
      <c r="AU681" t="s">
        <v>60</v>
      </c>
      <c r="AX681" t="s">
        <v>462</v>
      </c>
      <c r="AY681" t="s">
        <v>60</v>
      </c>
      <c r="BA681" t="b">
        <v>0</v>
      </c>
      <c r="BB681" t="s">
        <v>60</v>
      </c>
      <c r="BD681" t="s">
        <v>60</v>
      </c>
    </row>
    <row r="682" spans="1:56" x14ac:dyDescent="0.25">
      <c r="A682" t="s">
        <v>124</v>
      </c>
      <c r="B682" t="s">
        <v>161</v>
      </c>
      <c r="C682">
        <v>2107300</v>
      </c>
      <c r="D682" t="s">
        <v>81</v>
      </c>
      <c r="E682" t="s">
        <v>81</v>
      </c>
      <c r="F682" t="s">
        <v>678</v>
      </c>
      <c r="G682" t="s">
        <v>697</v>
      </c>
      <c r="H682">
        <v>12001</v>
      </c>
      <c r="I682" t="s">
        <v>60</v>
      </c>
      <c r="J682" s="2">
        <v>43070</v>
      </c>
      <c r="K682" t="s">
        <v>670</v>
      </c>
      <c r="L682">
        <v>5</v>
      </c>
      <c r="N682" t="str">
        <f t="shared" si="47"/>
        <v>0</v>
      </c>
      <c r="O682">
        <v>5</v>
      </c>
      <c r="P682" t="s">
        <v>83</v>
      </c>
      <c r="Q682" t="s">
        <v>77</v>
      </c>
      <c r="R682" t="s">
        <v>77</v>
      </c>
      <c r="S682" t="s">
        <v>64</v>
      </c>
      <c r="T682" t="s">
        <v>65</v>
      </c>
      <c r="U682" t="s">
        <v>66</v>
      </c>
      <c r="V682" t="s">
        <v>66</v>
      </c>
      <c r="X682" t="b">
        <v>0</v>
      </c>
      <c r="Y682" t="b">
        <v>0</v>
      </c>
      <c r="Z682" t="b">
        <v>0</v>
      </c>
      <c r="AA682">
        <v>103</v>
      </c>
      <c r="AB682">
        <v>94</v>
      </c>
      <c r="AC682" t="s">
        <v>668</v>
      </c>
      <c r="AD682" t="b">
        <v>0</v>
      </c>
      <c r="AE682" t="b">
        <v>0</v>
      </c>
      <c r="AF682" t="s">
        <v>68</v>
      </c>
      <c r="AG682" t="s">
        <v>60</v>
      </c>
      <c r="AH682" t="s">
        <v>60</v>
      </c>
      <c r="AI682" t="b">
        <v>0</v>
      </c>
      <c r="AJ682" t="s">
        <v>60</v>
      </c>
      <c r="AK682" t="s">
        <v>60</v>
      </c>
      <c r="AL682" t="s">
        <v>60</v>
      </c>
      <c r="AM682" t="s">
        <v>60</v>
      </c>
      <c r="AN682" t="s">
        <v>116</v>
      </c>
      <c r="AO682" t="s">
        <v>108</v>
      </c>
      <c r="AP682" t="b">
        <v>0</v>
      </c>
      <c r="AQ682" t="b">
        <v>0</v>
      </c>
      <c r="AR682" t="s">
        <v>71</v>
      </c>
      <c r="AS682" t="b">
        <v>0</v>
      </c>
      <c r="AT682" t="s">
        <v>72</v>
      </c>
      <c r="AU682" t="s">
        <v>60</v>
      </c>
      <c r="AX682" t="s">
        <v>462</v>
      </c>
      <c r="AY682" t="s">
        <v>60</v>
      </c>
      <c r="BA682" t="b">
        <v>0</v>
      </c>
      <c r="BB682" t="s">
        <v>60</v>
      </c>
      <c r="BD682" t="s">
        <v>60</v>
      </c>
    </row>
    <row r="683" spans="1:56" x14ac:dyDescent="0.25">
      <c r="A683" t="s">
        <v>167</v>
      </c>
      <c r="B683" t="s">
        <v>183</v>
      </c>
      <c r="C683">
        <v>1001370</v>
      </c>
      <c r="D683" t="s">
        <v>91</v>
      </c>
      <c r="E683" t="s">
        <v>91</v>
      </c>
      <c r="F683" t="s">
        <v>678</v>
      </c>
      <c r="G683" t="s">
        <v>698</v>
      </c>
      <c r="H683">
        <v>15002</v>
      </c>
      <c r="I683" t="s">
        <v>60</v>
      </c>
      <c r="J683" t="s">
        <v>690</v>
      </c>
      <c r="K683" t="s">
        <v>699</v>
      </c>
      <c r="L683">
        <v>5</v>
      </c>
      <c r="N683" t="str">
        <f t="shared" si="47"/>
        <v>0</v>
      </c>
      <c r="O683">
        <v>5</v>
      </c>
      <c r="P683" t="s">
        <v>62</v>
      </c>
      <c r="Q683" t="s">
        <v>77</v>
      </c>
      <c r="R683" t="s">
        <v>77</v>
      </c>
      <c r="S683" t="s">
        <v>64</v>
      </c>
      <c r="T683" t="s">
        <v>65</v>
      </c>
      <c r="U683" t="s">
        <v>66</v>
      </c>
      <c r="V683" t="s">
        <v>66</v>
      </c>
      <c r="X683" t="b">
        <v>0</v>
      </c>
      <c r="Y683" t="b">
        <v>0</v>
      </c>
      <c r="Z683" t="b">
        <v>0</v>
      </c>
      <c r="AA683">
        <v>103</v>
      </c>
      <c r="AB683">
        <v>92</v>
      </c>
      <c r="AC683" t="s">
        <v>668</v>
      </c>
      <c r="AD683" t="b">
        <v>0</v>
      </c>
      <c r="AE683" t="b">
        <v>0</v>
      </c>
      <c r="AF683" t="s">
        <v>68</v>
      </c>
      <c r="AG683" t="s">
        <v>60</v>
      </c>
      <c r="AH683" t="s">
        <v>60</v>
      </c>
      <c r="AI683" t="b">
        <v>0</v>
      </c>
      <c r="AJ683" t="s">
        <v>60</v>
      </c>
      <c r="AK683" t="s">
        <v>60</v>
      </c>
      <c r="AL683" t="s">
        <v>60</v>
      </c>
      <c r="AM683" t="s">
        <v>60</v>
      </c>
      <c r="AN683" t="s">
        <v>116</v>
      </c>
      <c r="AO683" t="s">
        <v>70</v>
      </c>
      <c r="AP683" t="b">
        <v>0</v>
      </c>
      <c r="AQ683" t="b">
        <v>0</v>
      </c>
      <c r="AR683" t="s">
        <v>71</v>
      </c>
      <c r="AS683" t="b">
        <v>0</v>
      </c>
      <c r="AT683" t="s">
        <v>72</v>
      </c>
      <c r="AU683" t="s">
        <v>60</v>
      </c>
      <c r="AX683" t="s">
        <v>462</v>
      </c>
      <c r="AY683" t="s">
        <v>60</v>
      </c>
      <c r="BA683" t="b">
        <v>0</v>
      </c>
      <c r="BB683" t="s">
        <v>60</v>
      </c>
      <c r="BD683" t="s">
        <v>60</v>
      </c>
    </row>
    <row r="684" spans="1:56" x14ac:dyDescent="0.25">
      <c r="A684" t="s">
        <v>167</v>
      </c>
      <c r="B684" t="s">
        <v>188</v>
      </c>
      <c r="C684">
        <v>1001405</v>
      </c>
      <c r="D684" t="s">
        <v>89</v>
      </c>
      <c r="E684" t="s">
        <v>89</v>
      </c>
      <c r="F684" t="s">
        <v>678</v>
      </c>
      <c r="G684" t="s">
        <v>700</v>
      </c>
      <c r="H684" t="str">
        <f>"03006"</f>
        <v>03006</v>
      </c>
      <c r="I684" t="s">
        <v>60</v>
      </c>
      <c r="J684" s="2">
        <v>42800</v>
      </c>
      <c r="K684" t="s">
        <v>670</v>
      </c>
      <c r="L684">
        <v>15</v>
      </c>
      <c r="N684" t="str">
        <f t="shared" si="47"/>
        <v>0</v>
      </c>
      <c r="O684">
        <v>15</v>
      </c>
      <c r="P684" t="s">
        <v>62</v>
      </c>
      <c r="Q684" t="s">
        <v>77</v>
      </c>
      <c r="R684" t="s">
        <v>77</v>
      </c>
      <c r="S684" t="s">
        <v>64</v>
      </c>
      <c r="T684" t="s">
        <v>65</v>
      </c>
      <c r="U684" t="s">
        <v>66</v>
      </c>
      <c r="V684" t="s">
        <v>66</v>
      </c>
      <c r="X684" t="b">
        <v>0</v>
      </c>
      <c r="Y684" t="b">
        <v>0</v>
      </c>
      <c r="Z684" t="b">
        <v>0</v>
      </c>
      <c r="AA684">
        <v>103</v>
      </c>
      <c r="AB684">
        <v>92</v>
      </c>
      <c r="AC684" t="s">
        <v>668</v>
      </c>
      <c r="AD684" t="b">
        <v>0</v>
      </c>
      <c r="AE684" t="b">
        <v>0</v>
      </c>
      <c r="AF684" t="s">
        <v>68</v>
      </c>
      <c r="AG684" t="s">
        <v>60</v>
      </c>
      <c r="AH684" t="s">
        <v>60</v>
      </c>
      <c r="AI684" t="b">
        <v>0</v>
      </c>
      <c r="AJ684" t="s">
        <v>60</v>
      </c>
      <c r="AK684" t="s">
        <v>60</v>
      </c>
      <c r="AL684" t="s">
        <v>60</v>
      </c>
      <c r="AM684" t="s">
        <v>60</v>
      </c>
      <c r="AN684" t="s">
        <v>116</v>
      </c>
      <c r="AO684" t="s">
        <v>70</v>
      </c>
      <c r="AP684" t="b">
        <v>0</v>
      </c>
      <c r="AQ684" t="b">
        <v>0</v>
      </c>
      <c r="AR684" t="s">
        <v>71</v>
      </c>
      <c r="AS684" t="b">
        <v>0</v>
      </c>
      <c r="AT684" t="s">
        <v>72</v>
      </c>
      <c r="AU684" t="s">
        <v>60</v>
      </c>
      <c r="AX684" t="s">
        <v>462</v>
      </c>
      <c r="AY684" t="s">
        <v>60</v>
      </c>
      <c r="BA684" t="b">
        <v>0</v>
      </c>
      <c r="BB684" t="s">
        <v>60</v>
      </c>
      <c r="BD684" t="s">
        <v>60</v>
      </c>
    </row>
    <row r="685" spans="1:56" x14ac:dyDescent="0.25">
      <c r="A685" t="s">
        <v>124</v>
      </c>
      <c r="B685" t="s">
        <v>155</v>
      </c>
      <c r="C685">
        <v>1005365</v>
      </c>
      <c r="D685" t="s">
        <v>58</v>
      </c>
      <c r="E685" t="s">
        <v>58</v>
      </c>
      <c r="F685" t="s">
        <v>678</v>
      </c>
      <c r="G685" t="s">
        <v>489</v>
      </c>
      <c r="H685" t="str">
        <f>"03010"</f>
        <v>03010</v>
      </c>
      <c r="I685" t="s">
        <v>60</v>
      </c>
      <c r="J685" s="2">
        <v>42804</v>
      </c>
      <c r="K685" t="s">
        <v>667</v>
      </c>
      <c r="L685">
        <v>15</v>
      </c>
      <c r="M685" t="str">
        <f>"0"</f>
        <v>0</v>
      </c>
      <c r="N685" t="str">
        <f t="shared" si="47"/>
        <v>0</v>
      </c>
      <c r="O685">
        <v>15</v>
      </c>
      <c r="P685" t="s">
        <v>83</v>
      </c>
      <c r="Q685" t="s">
        <v>63</v>
      </c>
      <c r="R685" t="s">
        <v>63</v>
      </c>
      <c r="S685" t="s">
        <v>64</v>
      </c>
      <c r="T685" t="s">
        <v>65</v>
      </c>
      <c r="U685" t="s">
        <v>66</v>
      </c>
      <c r="V685" t="s">
        <v>66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67</v>
      </c>
      <c r="AD685" t="b">
        <v>0</v>
      </c>
      <c r="AE685" t="b">
        <v>0</v>
      </c>
      <c r="AF685" t="s">
        <v>68</v>
      </c>
      <c r="AG685" t="s">
        <v>60</v>
      </c>
      <c r="AH685" t="s">
        <v>60</v>
      </c>
      <c r="AI685" t="b">
        <v>0</v>
      </c>
      <c r="AJ685" t="s">
        <v>156</v>
      </c>
      <c r="AK685" t="s">
        <v>60</v>
      </c>
      <c r="AL685" t="s">
        <v>60</v>
      </c>
      <c r="AM685" t="s">
        <v>60</v>
      </c>
      <c r="AN685" t="s">
        <v>69</v>
      </c>
      <c r="AO685" t="s">
        <v>70</v>
      </c>
      <c r="AP685" t="b">
        <v>0</v>
      </c>
      <c r="AQ685" t="b">
        <v>0</v>
      </c>
      <c r="AR685" t="s">
        <v>71</v>
      </c>
      <c r="AS685" t="b">
        <v>0</v>
      </c>
      <c r="AT685" t="s">
        <v>72</v>
      </c>
      <c r="AU685" t="s">
        <v>60</v>
      </c>
      <c r="AX685" t="s">
        <v>462</v>
      </c>
      <c r="AY685" t="s">
        <v>60</v>
      </c>
      <c r="BA685" t="b">
        <v>0</v>
      </c>
      <c r="BB685" t="s">
        <v>60</v>
      </c>
      <c r="BD685" t="s">
        <v>60</v>
      </c>
    </row>
    <row r="686" spans="1:56" x14ac:dyDescent="0.25">
      <c r="A686" t="s">
        <v>353</v>
      </c>
      <c r="B686" t="s">
        <v>371</v>
      </c>
      <c r="C686">
        <v>2001340</v>
      </c>
      <c r="D686" t="s">
        <v>87</v>
      </c>
      <c r="E686" t="s">
        <v>87</v>
      </c>
      <c r="F686" t="s">
        <v>678</v>
      </c>
      <c r="G686" t="s">
        <v>701</v>
      </c>
      <c r="H686">
        <v>15007</v>
      </c>
      <c r="I686" t="s">
        <v>60</v>
      </c>
      <c r="J686" t="s">
        <v>372</v>
      </c>
      <c r="K686" t="s">
        <v>702</v>
      </c>
      <c r="L686">
        <v>5</v>
      </c>
      <c r="N686" t="str">
        <f t="shared" si="47"/>
        <v>0</v>
      </c>
      <c r="O686">
        <v>5</v>
      </c>
      <c r="P686" t="s">
        <v>62</v>
      </c>
      <c r="Q686" t="s">
        <v>77</v>
      </c>
      <c r="R686" t="s">
        <v>77</v>
      </c>
      <c r="S686" t="s">
        <v>64</v>
      </c>
      <c r="T686" t="s">
        <v>65</v>
      </c>
      <c r="U686" t="s">
        <v>66</v>
      </c>
      <c r="V686" t="s">
        <v>66</v>
      </c>
      <c r="X686" t="b">
        <v>0</v>
      </c>
      <c r="Y686" t="b">
        <v>0</v>
      </c>
      <c r="Z686" t="b">
        <v>0</v>
      </c>
      <c r="AA686">
        <v>103</v>
      </c>
      <c r="AB686">
        <v>47</v>
      </c>
      <c r="AC686" t="s">
        <v>668</v>
      </c>
      <c r="AD686" t="b">
        <v>0</v>
      </c>
      <c r="AE686" t="b">
        <v>0</v>
      </c>
      <c r="AF686" t="s">
        <v>68</v>
      </c>
      <c r="AG686" t="s">
        <v>60</v>
      </c>
      <c r="AH686" t="s">
        <v>60</v>
      </c>
      <c r="AI686" t="b">
        <v>0</v>
      </c>
      <c r="AJ686" t="s">
        <v>60</v>
      </c>
      <c r="AK686" t="s">
        <v>60</v>
      </c>
      <c r="AL686" t="s">
        <v>60</v>
      </c>
      <c r="AM686" t="s">
        <v>60</v>
      </c>
      <c r="AN686" t="s">
        <v>116</v>
      </c>
      <c r="AO686" t="s">
        <v>70</v>
      </c>
      <c r="AP686" t="b">
        <v>0</v>
      </c>
      <c r="AQ686" t="b">
        <v>0</v>
      </c>
      <c r="AR686" t="s">
        <v>71</v>
      </c>
      <c r="AS686" t="b">
        <v>0</v>
      </c>
      <c r="AT686" t="s">
        <v>72</v>
      </c>
      <c r="AU686" t="s">
        <v>60</v>
      </c>
      <c r="AX686" t="s">
        <v>462</v>
      </c>
      <c r="AY686" t="s">
        <v>60</v>
      </c>
      <c r="BA686" t="b">
        <v>0</v>
      </c>
      <c r="BB686" t="s">
        <v>60</v>
      </c>
      <c r="BD686" t="s">
        <v>60</v>
      </c>
    </row>
    <row r="687" spans="1:56" x14ac:dyDescent="0.25">
      <c r="A687" t="s">
        <v>96</v>
      </c>
      <c r="B687" t="s">
        <v>99</v>
      </c>
      <c r="C687">
        <v>2100310</v>
      </c>
      <c r="D687" t="s">
        <v>89</v>
      </c>
      <c r="E687" t="s">
        <v>89</v>
      </c>
      <c r="F687" t="s">
        <v>678</v>
      </c>
      <c r="G687" t="s">
        <v>703</v>
      </c>
      <c r="H687" t="str">
        <f>"09057"</f>
        <v>09057</v>
      </c>
      <c r="I687" t="s">
        <v>60</v>
      </c>
      <c r="J687" s="1">
        <v>21064</v>
      </c>
      <c r="K687" t="s">
        <v>667</v>
      </c>
      <c r="L687">
        <v>5</v>
      </c>
      <c r="N687" t="str">
        <f t="shared" si="47"/>
        <v>0</v>
      </c>
      <c r="O687">
        <v>5</v>
      </c>
      <c r="P687" t="s">
        <v>62</v>
      </c>
      <c r="Q687" t="s">
        <v>77</v>
      </c>
      <c r="R687" t="s">
        <v>77</v>
      </c>
      <c r="S687" t="s">
        <v>64</v>
      </c>
      <c r="T687" t="s">
        <v>65</v>
      </c>
      <c r="U687" t="s">
        <v>66</v>
      </c>
      <c r="V687" t="s">
        <v>66</v>
      </c>
      <c r="X687" t="b">
        <v>0</v>
      </c>
      <c r="Y687" t="b">
        <v>0</v>
      </c>
      <c r="Z687" t="b">
        <v>0</v>
      </c>
      <c r="AA687">
        <v>103</v>
      </c>
      <c r="AB687">
        <v>138</v>
      </c>
      <c r="AC687" t="s">
        <v>668</v>
      </c>
      <c r="AD687" t="b">
        <v>0</v>
      </c>
      <c r="AE687" t="b">
        <v>0</v>
      </c>
      <c r="AF687" t="s">
        <v>68</v>
      </c>
      <c r="AG687" t="s">
        <v>60</v>
      </c>
      <c r="AH687" t="s">
        <v>60</v>
      </c>
      <c r="AI687" t="b">
        <v>0</v>
      </c>
      <c r="AJ687" t="s">
        <v>60</v>
      </c>
      <c r="AK687" t="s">
        <v>60</v>
      </c>
      <c r="AL687" t="s">
        <v>60</v>
      </c>
      <c r="AM687" t="s">
        <v>60</v>
      </c>
      <c r="AN687" t="s">
        <v>116</v>
      </c>
      <c r="AO687" t="s">
        <v>70</v>
      </c>
      <c r="AP687" t="b">
        <v>0</v>
      </c>
      <c r="AQ687" t="b">
        <v>0</v>
      </c>
      <c r="AR687" t="s">
        <v>71</v>
      </c>
      <c r="AS687" t="b">
        <v>0</v>
      </c>
      <c r="AT687" t="s">
        <v>72</v>
      </c>
      <c r="AU687" t="s">
        <v>60</v>
      </c>
      <c r="AX687" t="s">
        <v>462</v>
      </c>
      <c r="AY687" t="s">
        <v>60</v>
      </c>
      <c r="BA687" t="b">
        <v>0</v>
      </c>
      <c r="BB687" t="s">
        <v>60</v>
      </c>
      <c r="BD687" t="s">
        <v>60</v>
      </c>
    </row>
    <row r="688" spans="1:56" x14ac:dyDescent="0.25">
      <c r="A688" t="s">
        <v>193</v>
      </c>
      <c r="B688" t="s">
        <v>704</v>
      </c>
      <c r="C688">
        <v>7966020</v>
      </c>
      <c r="D688" t="s">
        <v>131</v>
      </c>
      <c r="E688" t="s">
        <v>705</v>
      </c>
      <c r="F688" t="s">
        <v>706</v>
      </c>
      <c r="G688" t="s">
        <v>559</v>
      </c>
      <c r="H688" t="str">
        <f>"06054"</f>
        <v>06054</v>
      </c>
      <c r="I688" t="s">
        <v>60</v>
      </c>
      <c r="J688" s="1">
        <v>19876</v>
      </c>
      <c r="K688" t="s">
        <v>450</v>
      </c>
      <c r="L688">
        <v>5</v>
      </c>
      <c r="M688" t="str">
        <f>"0"</f>
        <v>0</v>
      </c>
      <c r="N688" t="str">
        <f t="shared" si="47"/>
        <v>0</v>
      </c>
      <c r="O688">
        <v>5</v>
      </c>
      <c r="P688" t="s">
        <v>62</v>
      </c>
      <c r="Q688" t="s">
        <v>63</v>
      </c>
      <c r="R688" t="s">
        <v>77</v>
      </c>
      <c r="S688" t="s">
        <v>64</v>
      </c>
      <c r="T688" t="s">
        <v>65</v>
      </c>
      <c r="U688" t="s">
        <v>66</v>
      </c>
      <c r="V688" t="s">
        <v>66</v>
      </c>
      <c r="X688" t="b">
        <v>0</v>
      </c>
      <c r="Y688" t="b">
        <v>0</v>
      </c>
      <c r="Z688" t="b">
        <v>0</v>
      </c>
      <c r="AA688">
        <v>200</v>
      </c>
      <c r="AB688">
        <v>15</v>
      </c>
      <c r="AC688" t="s">
        <v>67</v>
      </c>
      <c r="AD688" t="b">
        <v>0</v>
      </c>
      <c r="AE688" t="b">
        <v>1</v>
      </c>
      <c r="AF688" t="s">
        <v>68</v>
      </c>
      <c r="AG688" t="s">
        <v>60</v>
      </c>
      <c r="AH688" t="s">
        <v>60</v>
      </c>
      <c r="AI688" t="b">
        <v>1</v>
      </c>
      <c r="AJ688" t="s">
        <v>60</v>
      </c>
      <c r="AK688" t="s">
        <v>60</v>
      </c>
      <c r="AL688" t="s">
        <v>60</v>
      </c>
      <c r="AM688" t="s">
        <v>60</v>
      </c>
      <c r="AN688" t="s">
        <v>69</v>
      </c>
      <c r="AO688" t="s">
        <v>108</v>
      </c>
      <c r="AP688" t="b">
        <v>0</v>
      </c>
      <c r="AQ688" t="b">
        <v>0</v>
      </c>
      <c r="AR688" t="s">
        <v>71</v>
      </c>
      <c r="AS688" t="b">
        <v>1</v>
      </c>
      <c r="AT688" t="s">
        <v>72</v>
      </c>
      <c r="AU688" t="s">
        <v>60</v>
      </c>
      <c r="AX688" t="s">
        <v>462</v>
      </c>
      <c r="AY688" t="s">
        <v>60</v>
      </c>
      <c r="BA688" t="b">
        <v>0</v>
      </c>
      <c r="BB688" t="s">
        <v>60</v>
      </c>
      <c r="BD688" t="s">
        <v>60</v>
      </c>
    </row>
    <row r="689" spans="1:56" x14ac:dyDescent="0.25">
      <c r="A689" t="s">
        <v>193</v>
      </c>
      <c r="B689" t="s">
        <v>704</v>
      </c>
      <c r="C689">
        <v>7966020</v>
      </c>
      <c r="D689" t="s">
        <v>131</v>
      </c>
      <c r="E689" t="s">
        <v>705</v>
      </c>
      <c r="F689" t="s">
        <v>706</v>
      </c>
      <c r="G689" t="s">
        <v>611</v>
      </c>
      <c r="H689" t="str">
        <f>"06054"</f>
        <v>06054</v>
      </c>
      <c r="I689" t="s">
        <v>60</v>
      </c>
      <c r="J689" s="1">
        <v>19876</v>
      </c>
      <c r="K689" t="s">
        <v>450</v>
      </c>
      <c r="L689">
        <v>5</v>
      </c>
      <c r="N689" t="str">
        <f t="shared" si="47"/>
        <v>0</v>
      </c>
      <c r="O689">
        <v>5</v>
      </c>
      <c r="P689" t="s">
        <v>62</v>
      </c>
      <c r="Q689" t="s">
        <v>63</v>
      </c>
      <c r="R689" t="s">
        <v>77</v>
      </c>
      <c r="S689" t="s">
        <v>64</v>
      </c>
      <c r="T689" t="s">
        <v>65</v>
      </c>
      <c r="U689" t="s">
        <v>66</v>
      </c>
      <c r="V689" t="s">
        <v>66</v>
      </c>
      <c r="X689" t="b">
        <v>0</v>
      </c>
      <c r="Y689" t="b">
        <v>0</v>
      </c>
      <c r="Z689" t="b">
        <v>0</v>
      </c>
      <c r="AA689">
        <v>200</v>
      </c>
      <c r="AB689">
        <v>30</v>
      </c>
      <c r="AC689" t="s">
        <v>67</v>
      </c>
      <c r="AD689" t="b">
        <v>0</v>
      </c>
      <c r="AE689" t="b">
        <v>1</v>
      </c>
      <c r="AF689" t="s">
        <v>68</v>
      </c>
      <c r="AG689" t="s">
        <v>60</v>
      </c>
      <c r="AH689" t="s">
        <v>60</v>
      </c>
      <c r="AI689" t="b">
        <v>1</v>
      </c>
      <c r="AJ689" t="s">
        <v>60</v>
      </c>
      <c r="AK689" t="s">
        <v>60</v>
      </c>
      <c r="AL689" t="s">
        <v>60</v>
      </c>
      <c r="AM689" t="s">
        <v>60</v>
      </c>
      <c r="AN689" t="s">
        <v>69</v>
      </c>
      <c r="AO689" t="s">
        <v>108</v>
      </c>
      <c r="AP689" t="b">
        <v>0</v>
      </c>
      <c r="AQ689" t="b">
        <v>0</v>
      </c>
      <c r="AR689" t="s">
        <v>71</v>
      </c>
      <c r="AS689" t="b">
        <v>1</v>
      </c>
      <c r="AT689" t="s">
        <v>72</v>
      </c>
      <c r="AU689" t="s">
        <v>60</v>
      </c>
      <c r="AX689" t="s">
        <v>462</v>
      </c>
      <c r="AY689" t="s">
        <v>60</v>
      </c>
      <c r="BA689" t="b">
        <v>0</v>
      </c>
      <c r="BB689" t="s">
        <v>60</v>
      </c>
      <c r="BD689" t="s">
        <v>60</v>
      </c>
    </row>
    <row r="690" spans="1:56" x14ac:dyDescent="0.25">
      <c r="A690" t="s">
        <v>193</v>
      </c>
      <c r="B690" t="s">
        <v>651</v>
      </c>
      <c r="C690">
        <v>7910111</v>
      </c>
      <c r="D690" t="s">
        <v>58</v>
      </c>
      <c r="E690" t="s">
        <v>58</v>
      </c>
      <c r="G690" t="s">
        <v>513</v>
      </c>
      <c r="H690" t="str">
        <f>"06004"</f>
        <v>06004</v>
      </c>
      <c r="I690" t="s">
        <v>60</v>
      </c>
      <c r="J690" s="2">
        <v>42890</v>
      </c>
      <c r="K690" t="s">
        <v>61</v>
      </c>
      <c r="L690">
        <v>10</v>
      </c>
      <c r="N690" t="str">
        <f t="shared" si="47"/>
        <v>0</v>
      </c>
      <c r="O690">
        <v>10</v>
      </c>
      <c r="P690" t="s">
        <v>62</v>
      </c>
      <c r="Q690" t="s">
        <v>77</v>
      </c>
      <c r="R690" t="s">
        <v>77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200</v>
      </c>
      <c r="AB690">
        <v>230</v>
      </c>
      <c r="AC690" t="s">
        <v>67</v>
      </c>
      <c r="AD690" t="b">
        <v>0</v>
      </c>
      <c r="AE690" t="b">
        <v>0</v>
      </c>
      <c r="AF690" t="s">
        <v>68</v>
      </c>
      <c r="AG690" t="s">
        <v>60</v>
      </c>
      <c r="AH690" t="s">
        <v>60</v>
      </c>
      <c r="AI690" t="b">
        <v>1</v>
      </c>
      <c r="AJ690" t="s">
        <v>60</v>
      </c>
      <c r="AK690" t="s">
        <v>60</v>
      </c>
      <c r="AL690" t="s">
        <v>60</v>
      </c>
      <c r="AM690" t="s">
        <v>60</v>
      </c>
      <c r="AN690" t="s">
        <v>69</v>
      </c>
      <c r="AO690" t="s">
        <v>126</v>
      </c>
      <c r="AP690" t="b">
        <v>0</v>
      </c>
      <c r="AQ690" t="b">
        <v>0</v>
      </c>
      <c r="AR690" t="s">
        <v>71</v>
      </c>
      <c r="AS690" t="b">
        <v>0</v>
      </c>
      <c r="AT690" t="s">
        <v>72</v>
      </c>
      <c r="AU690" t="s">
        <v>60</v>
      </c>
      <c r="AX690" t="s">
        <v>462</v>
      </c>
      <c r="AY690" t="s">
        <v>60</v>
      </c>
      <c r="BA690" t="b">
        <v>0</v>
      </c>
      <c r="BB690" t="s">
        <v>60</v>
      </c>
      <c r="BD690" t="s">
        <v>60</v>
      </c>
    </row>
    <row r="691" spans="1:56" x14ac:dyDescent="0.25">
      <c r="A691" t="s">
        <v>193</v>
      </c>
      <c r="B691" t="s">
        <v>652</v>
      </c>
      <c r="C691">
        <v>7910112</v>
      </c>
      <c r="D691" t="s">
        <v>58</v>
      </c>
      <c r="E691" t="s">
        <v>58</v>
      </c>
      <c r="G691" t="s">
        <v>489</v>
      </c>
      <c r="H691" t="str">
        <f>"06004"</f>
        <v>06004</v>
      </c>
      <c r="I691" t="s">
        <v>60</v>
      </c>
      <c r="J691" s="2">
        <v>42890</v>
      </c>
      <c r="K691" t="s">
        <v>61</v>
      </c>
      <c r="L691">
        <v>10</v>
      </c>
      <c r="N691" t="str">
        <f t="shared" si="47"/>
        <v>0</v>
      </c>
      <c r="O691">
        <v>10</v>
      </c>
      <c r="P691" t="s">
        <v>62</v>
      </c>
      <c r="Q691" t="s">
        <v>77</v>
      </c>
      <c r="R691" t="s">
        <v>77</v>
      </c>
      <c r="S691" t="s">
        <v>64</v>
      </c>
      <c r="T691" t="s">
        <v>65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200</v>
      </c>
      <c r="AB691">
        <v>230</v>
      </c>
      <c r="AC691" t="s">
        <v>67</v>
      </c>
      <c r="AD691" t="b">
        <v>0</v>
      </c>
      <c r="AE691" t="b">
        <v>0</v>
      </c>
      <c r="AF691" t="s">
        <v>68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69</v>
      </c>
      <c r="AO691" t="s">
        <v>126</v>
      </c>
      <c r="AP691" t="b">
        <v>0</v>
      </c>
      <c r="AQ691" t="b">
        <v>0</v>
      </c>
      <c r="AR691" t="s">
        <v>71</v>
      </c>
      <c r="AS691" t="b">
        <v>0</v>
      </c>
      <c r="AT691" t="s">
        <v>72</v>
      </c>
      <c r="AU691" t="s">
        <v>60</v>
      </c>
      <c r="AX691" t="s">
        <v>462</v>
      </c>
      <c r="AY691" t="s">
        <v>60</v>
      </c>
      <c r="BA691" t="b">
        <v>0</v>
      </c>
      <c r="BB691" t="s">
        <v>60</v>
      </c>
      <c r="BD691" t="s">
        <v>60</v>
      </c>
    </row>
    <row r="692" spans="1:56" x14ac:dyDescent="0.25">
      <c r="A692" t="s">
        <v>167</v>
      </c>
      <c r="B692" t="s">
        <v>171</v>
      </c>
      <c r="C692">
        <v>1001310</v>
      </c>
      <c r="D692" t="s">
        <v>74</v>
      </c>
      <c r="E692" t="s">
        <v>74</v>
      </c>
      <c r="F692" t="s">
        <v>196</v>
      </c>
      <c r="G692" t="s">
        <v>691</v>
      </c>
      <c r="H692" t="str">
        <f>"03001"</f>
        <v>03001</v>
      </c>
      <c r="I692" t="s">
        <v>60</v>
      </c>
      <c r="J692" s="2">
        <v>42795</v>
      </c>
      <c r="K692" t="s">
        <v>696</v>
      </c>
      <c r="L692">
        <v>10</v>
      </c>
      <c r="N692" t="str">
        <f t="shared" si="47"/>
        <v>0</v>
      </c>
      <c r="O692">
        <v>10</v>
      </c>
      <c r="P692" t="s">
        <v>62</v>
      </c>
      <c r="Q692" t="s">
        <v>77</v>
      </c>
      <c r="R692" t="s">
        <v>77</v>
      </c>
      <c r="S692" t="s">
        <v>64</v>
      </c>
      <c r="T692" t="s">
        <v>65</v>
      </c>
      <c r="U692" t="s">
        <v>66</v>
      </c>
      <c r="V692" t="s">
        <v>66</v>
      </c>
      <c r="X692" t="b">
        <v>0</v>
      </c>
      <c r="Y692" t="b">
        <v>0</v>
      </c>
      <c r="Z692" t="b">
        <v>0</v>
      </c>
      <c r="AA692">
        <v>103</v>
      </c>
      <c r="AB692">
        <v>188</v>
      </c>
      <c r="AC692" t="s">
        <v>668</v>
      </c>
      <c r="AD692" t="b">
        <v>0</v>
      </c>
      <c r="AE692" t="b">
        <v>0</v>
      </c>
      <c r="AF692" t="s">
        <v>68</v>
      </c>
      <c r="AG692" t="s">
        <v>60</v>
      </c>
      <c r="AH692" t="s">
        <v>60</v>
      </c>
      <c r="AI692" t="b">
        <v>0</v>
      </c>
      <c r="AJ692" t="s">
        <v>60</v>
      </c>
      <c r="AK692" t="s">
        <v>60</v>
      </c>
      <c r="AL692" t="s">
        <v>60</v>
      </c>
      <c r="AM692" t="s">
        <v>60</v>
      </c>
      <c r="AN692" t="s">
        <v>116</v>
      </c>
      <c r="AO692" t="s">
        <v>70</v>
      </c>
      <c r="AP692" t="b">
        <v>0</v>
      </c>
      <c r="AQ692" t="b">
        <v>0</v>
      </c>
      <c r="AR692" t="s">
        <v>71</v>
      </c>
      <c r="AS692" t="b">
        <v>0</v>
      </c>
      <c r="AT692" t="s">
        <v>72</v>
      </c>
      <c r="AU692" t="s">
        <v>60</v>
      </c>
      <c r="AX692" t="s">
        <v>462</v>
      </c>
      <c r="AY692" t="s">
        <v>60</v>
      </c>
      <c r="BA692" t="b">
        <v>0</v>
      </c>
      <c r="BB692" t="s">
        <v>60</v>
      </c>
      <c r="BD692" t="s">
        <v>60</v>
      </c>
    </row>
    <row r="693" spans="1:56" x14ac:dyDescent="0.25">
      <c r="A693" t="s">
        <v>395</v>
      </c>
      <c r="B693" t="s">
        <v>399</v>
      </c>
      <c r="C693">
        <v>2109310</v>
      </c>
      <c r="D693" t="s">
        <v>74</v>
      </c>
      <c r="E693" t="s">
        <v>74</v>
      </c>
      <c r="F693" t="s">
        <v>665</v>
      </c>
      <c r="G693" t="s">
        <v>707</v>
      </c>
      <c r="H693" t="str">
        <f>"09059"</f>
        <v>09059</v>
      </c>
      <c r="I693" t="s">
        <v>60</v>
      </c>
      <c r="J693" s="1">
        <v>21794</v>
      </c>
      <c r="K693" t="s">
        <v>670</v>
      </c>
      <c r="L693">
        <v>15</v>
      </c>
      <c r="M693" t="str">
        <f>"0"</f>
        <v>0</v>
      </c>
      <c r="N693" t="str">
        <f t="shared" si="47"/>
        <v>0</v>
      </c>
      <c r="O693">
        <v>15</v>
      </c>
      <c r="P693" t="s">
        <v>83</v>
      </c>
      <c r="Q693" t="s">
        <v>77</v>
      </c>
      <c r="R693" t="s">
        <v>77</v>
      </c>
      <c r="S693" t="s">
        <v>64</v>
      </c>
      <c r="T693" t="s">
        <v>65</v>
      </c>
      <c r="U693" t="s">
        <v>66</v>
      </c>
      <c r="V693" t="s">
        <v>66</v>
      </c>
      <c r="X693" t="b">
        <v>0</v>
      </c>
      <c r="Y693" t="b">
        <v>0</v>
      </c>
      <c r="Z693" t="b">
        <v>0</v>
      </c>
      <c r="AA693">
        <v>103</v>
      </c>
      <c r="AB693">
        <v>94</v>
      </c>
      <c r="AC693" t="s">
        <v>668</v>
      </c>
      <c r="AD693" t="b">
        <v>0</v>
      </c>
      <c r="AE693" t="b">
        <v>0</v>
      </c>
      <c r="AF693" t="s">
        <v>68</v>
      </c>
      <c r="AG693" t="s">
        <v>60</v>
      </c>
      <c r="AH693" t="s">
        <v>60</v>
      </c>
      <c r="AI693" t="b">
        <v>0</v>
      </c>
      <c r="AJ693" t="s">
        <v>60</v>
      </c>
      <c r="AK693" t="s">
        <v>60</v>
      </c>
      <c r="AL693" t="s">
        <v>60</v>
      </c>
      <c r="AM693" t="s">
        <v>60</v>
      </c>
      <c r="AN693" t="s">
        <v>116</v>
      </c>
      <c r="AO693" t="s">
        <v>70</v>
      </c>
      <c r="AP693" t="b">
        <v>0</v>
      </c>
      <c r="AQ693" t="b">
        <v>0</v>
      </c>
      <c r="AR693" t="s">
        <v>71</v>
      </c>
      <c r="AS693" t="b">
        <v>0</v>
      </c>
      <c r="AT693" t="s">
        <v>72</v>
      </c>
      <c r="AU693" t="s">
        <v>60</v>
      </c>
      <c r="AX693" t="s">
        <v>462</v>
      </c>
      <c r="AY693" t="s">
        <v>60</v>
      </c>
      <c r="BA693" t="b">
        <v>0</v>
      </c>
      <c r="BB693" t="s">
        <v>60</v>
      </c>
      <c r="BD693" t="s">
        <v>60</v>
      </c>
    </row>
    <row r="694" spans="1:56" x14ac:dyDescent="0.25">
      <c r="A694" t="s">
        <v>193</v>
      </c>
      <c r="B694" t="s">
        <v>415</v>
      </c>
      <c r="C694">
        <v>7921025</v>
      </c>
      <c r="D694" t="s">
        <v>58</v>
      </c>
      <c r="E694" t="s">
        <v>58</v>
      </c>
      <c r="G694" t="s">
        <v>489</v>
      </c>
      <c r="H694" t="str">
        <f>"06003"</f>
        <v>06003</v>
      </c>
      <c r="I694" t="s">
        <v>60</v>
      </c>
      <c r="J694" s="2">
        <v>42889</v>
      </c>
      <c r="K694" t="s">
        <v>61</v>
      </c>
      <c r="L694">
        <v>20</v>
      </c>
      <c r="N694" t="str">
        <f t="shared" si="47"/>
        <v>0</v>
      </c>
      <c r="O694">
        <v>20</v>
      </c>
      <c r="P694" t="s">
        <v>62</v>
      </c>
      <c r="Q694" t="s">
        <v>77</v>
      </c>
      <c r="R694" t="s">
        <v>77</v>
      </c>
      <c r="S694" t="s">
        <v>64</v>
      </c>
      <c r="T694" t="s">
        <v>65</v>
      </c>
      <c r="U694" t="s">
        <v>66</v>
      </c>
      <c r="V694" t="s">
        <v>66</v>
      </c>
      <c r="X694" t="b">
        <v>1</v>
      </c>
      <c r="Y694" t="b">
        <v>1</v>
      </c>
      <c r="Z694" t="b">
        <v>1</v>
      </c>
      <c r="AA694">
        <v>200</v>
      </c>
      <c r="AB694">
        <v>230</v>
      </c>
      <c r="AC694" t="s">
        <v>67</v>
      </c>
      <c r="AD694" t="b">
        <v>0</v>
      </c>
      <c r="AE694" t="b">
        <v>0</v>
      </c>
      <c r="AF694" t="s">
        <v>68</v>
      </c>
      <c r="AG694" t="s">
        <v>60</v>
      </c>
      <c r="AH694" t="s">
        <v>60</v>
      </c>
      <c r="AI694" t="b">
        <v>1</v>
      </c>
      <c r="AJ694" t="s">
        <v>60</v>
      </c>
      <c r="AK694" t="s">
        <v>60</v>
      </c>
      <c r="AL694" t="s">
        <v>60</v>
      </c>
      <c r="AM694" t="s">
        <v>60</v>
      </c>
      <c r="AN694" t="s">
        <v>69</v>
      </c>
      <c r="AO694" t="s">
        <v>126</v>
      </c>
      <c r="AP694" t="b">
        <v>0</v>
      </c>
      <c r="AQ694" t="b">
        <v>0</v>
      </c>
      <c r="AR694" t="s">
        <v>71</v>
      </c>
      <c r="AS694" t="b">
        <v>0</v>
      </c>
      <c r="AT694" t="s">
        <v>72</v>
      </c>
      <c r="AU694" t="s">
        <v>60</v>
      </c>
      <c r="AX694" t="s">
        <v>462</v>
      </c>
      <c r="AY694" t="s">
        <v>60</v>
      </c>
      <c r="BA694" t="b">
        <v>0</v>
      </c>
      <c r="BB694" t="s">
        <v>60</v>
      </c>
      <c r="BD694" t="s">
        <v>60</v>
      </c>
    </row>
    <row r="695" spans="1:56" x14ac:dyDescent="0.25">
      <c r="A695" t="s">
        <v>205</v>
      </c>
      <c r="B695" t="s">
        <v>221</v>
      </c>
      <c r="C695">
        <v>1302320</v>
      </c>
      <c r="D695" t="s">
        <v>81</v>
      </c>
      <c r="E695" t="s">
        <v>81</v>
      </c>
      <c r="F695" t="s">
        <v>207</v>
      </c>
      <c r="G695" t="s">
        <v>489</v>
      </c>
      <c r="H695">
        <v>19001</v>
      </c>
      <c r="I695" t="s">
        <v>60</v>
      </c>
      <c r="J695" t="s">
        <v>208</v>
      </c>
      <c r="K695" t="s">
        <v>61</v>
      </c>
      <c r="L695">
        <v>10</v>
      </c>
      <c r="N695" t="str">
        <f t="shared" si="47"/>
        <v>0</v>
      </c>
      <c r="O695">
        <v>10</v>
      </c>
      <c r="P695" t="s">
        <v>62</v>
      </c>
      <c r="Q695" t="s">
        <v>77</v>
      </c>
      <c r="R695" t="s">
        <v>77</v>
      </c>
      <c r="S695" t="s">
        <v>64</v>
      </c>
      <c r="T695" t="s">
        <v>65</v>
      </c>
      <c r="U695" t="s">
        <v>66</v>
      </c>
      <c r="V695" t="s">
        <v>66</v>
      </c>
      <c r="X695" t="b">
        <v>1</v>
      </c>
      <c r="Y695" t="b">
        <v>1</v>
      </c>
      <c r="Z695" t="b">
        <v>1</v>
      </c>
      <c r="AA695">
        <v>103</v>
      </c>
      <c r="AB695">
        <v>235</v>
      </c>
      <c r="AC695" t="s">
        <v>67</v>
      </c>
      <c r="AD695" t="b">
        <v>0</v>
      </c>
      <c r="AE695" t="b">
        <v>0</v>
      </c>
      <c r="AF695" t="s">
        <v>68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69</v>
      </c>
      <c r="AO695" t="s">
        <v>70</v>
      </c>
      <c r="AP695" t="b">
        <v>0</v>
      </c>
      <c r="AQ695" t="b">
        <v>0</v>
      </c>
      <c r="AR695" t="s">
        <v>71</v>
      </c>
      <c r="AS695" t="b">
        <v>0</v>
      </c>
      <c r="AT695" t="s">
        <v>72</v>
      </c>
      <c r="AU695" t="s">
        <v>60</v>
      </c>
      <c r="AX695" t="s">
        <v>462</v>
      </c>
      <c r="AY695" t="s">
        <v>60</v>
      </c>
      <c r="BA695" t="b">
        <v>0</v>
      </c>
      <c r="BB695" t="s">
        <v>60</v>
      </c>
      <c r="BD695" t="s">
        <v>60</v>
      </c>
    </row>
    <row r="696" spans="1:56" x14ac:dyDescent="0.25">
      <c r="A696" t="s">
        <v>205</v>
      </c>
      <c r="B696" t="s">
        <v>682</v>
      </c>
      <c r="C696" t="str">
        <f>"0109320"</f>
        <v>0109320</v>
      </c>
      <c r="D696" t="s">
        <v>131</v>
      </c>
      <c r="E696" t="s">
        <v>131</v>
      </c>
      <c r="F696" t="s">
        <v>216</v>
      </c>
      <c r="G696" t="s">
        <v>513</v>
      </c>
      <c r="H696" t="str">
        <f>"07002"</f>
        <v>07002</v>
      </c>
      <c r="I696" t="s">
        <v>60</v>
      </c>
      <c r="J696" s="2">
        <v>42918</v>
      </c>
      <c r="K696" t="s">
        <v>61</v>
      </c>
      <c r="L696">
        <v>10</v>
      </c>
      <c r="N696" t="str">
        <f t="shared" si="47"/>
        <v>0</v>
      </c>
      <c r="O696">
        <v>10</v>
      </c>
      <c r="P696" t="s">
        <v>62</v>
      </c>
      <c r="Q696" t="s">
        <v>63</v>
      </c>
      <c r="R696" t="s">
        <v>63</v>
      </c>
      <c r="S696" t="s">
        <v>64</v>
      </c>
      <c r="T696" t="s">
        <v>65</v>
      </c>
      <c r="U696" t="s">
        <v>66</v>
      </c>
      <c r="V696" t="s">
        <v>66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67</v>
      </c>
      <c r="AD696" t="b">
        <v>0</v>
      </c>
      <c r="AE696" t="b">
        <v>0</v>
      </c>
      <c r="AF696" t="s">
        <v>68</v>
      </c>
      <c r="AG696" t="s">
        <v>60</v>
      </c>
      <c r="AH696" t="s">
        <v>60</v>
      </c>
      <c r="AI696" t="b">
        <v>1</v>
      </c>
      <c r="AJ696" t="s">
        <v>156</v>
      </c>
      <c r="AK696" t="s">
        <v>60</v>
      </c>
      <c r="AL696" t="s">
        <v>60</v>
      </c>
      <c r="AM696" t="s">
        <v>60</v>
      </c>
      <c r="AN696" t="s">
        <v>69</v>
      </c>
      <c r="AO696" t="s">
        <v>70</v>
      </c>
      <c r="AP696" t="b">
        <v>0</v>
      </c>
      <c r="AQ696" t="b">
        <v>0</v>
      </c>
      <c r="AR696" t="s">
        <v>71</v>
      </c>
      <c r="AS696" t="b">
        <v>0</v>
      </c>
      <c r="AT696" t="s">
        <v>72</v>
      </c>
      <c r="AU696" t="s">
        <v>60</v>
      </c>
      <c r="AX696" t="s">
        <v>462</v>
      </c>
      <c r="AY696" t="s">
        <v>60</v>
      </c>
      <c r="BA696" t="b">
        <v>0</v>
      </c>
      <c r="BB696" t="s">
        <v>60</v>
      </c>
      <c r="BD696" t="s">
        <v>60</v>
      </c>
    </row>
    <row r="697" spans="1:56" x14ac:dyDescent="0.25">
      <c r="A697" t="s">
        <v>167</v>
      </c>
      <c r="B697" t="s">
        <v>551</v>
      </c>
      <c r="C697">
        <v>1001310</v>
      </c>
      <c r="D697" t="s">
        <v>87</v>
      </c>
      <c r="E697" t="s">
        <v>87</v>
      </c>
      <c r="F697" t="s">
        <v>658</v>
      </c>
      <c r="G697" t="s">
        <v>708</v>
      </c>
      <c r="H697" t="str">
        <f>"06059"</f>
        <v>06059</v>
      </c>
      <c r="I697" t="s">
        <v>60</v>
      </c>
      <c r="J697" s="1">
        <v>21702</v>
      </c>
      <c r="K697" t="s">
        <v>667</v>
      </c>
      <c r="L697" t="str">
        <f>"0"</f>
        <v>0</v>
      </c>
      <c r="N697" t="str">
        <f t="shared" si="47"/>
        <v>0</v>
      </c>
      <c r="P697" t="s">
        <v>62</v>
      </c>
      <c r="Q697" t="s">
        <v>77</v>
      </c>
      <c r="R697" t="s">
        <v>77</v>
      </c>
      <c r="S697" t="s">
        <v>64</v>
      </c>
      <c r="T697" t="s">
        <v>65</v>
      </c>
      <c r="U697" t="s">
        <v>66</v>
      </c>
      <c r="V697" t="s">
        <v>66</v>
      </c>
      <c r="X697" t="b">
        <v>0</v>
      </c>
      <c r="Y697" t="b">
        <v>0</v>
      </c>
      <c r="Z697" t="b">
        <v>0</v>
      </c>
      <c r="AA697">
        <v>103</v>
      </c>
      <c r="AB697">
        <v>235</v>
      </c>
      <c r="AC697" t="s">
        <v>668</v>
      </c>
      <c r="AD697" t="b">
        <v>0</v>
      </c>
      <c r="AE697" t="b">
        <v>0</v>
      </c>
      <c r="AF697" t="s">
        <v>68</v>
      </c>
      <c r="AG697" t="s">
        <v>60</v>
      </c>
      <c r="AH697" t="s">
        <v>60</v>
      </c>
      <c r="AI697" t="b">
        <v>0</v>
      </c>
      <c r="AJ697" t="s">
        <v>60</v>
      </c>
      <c r="AK697" t="s">
        <v>60</v>
      </c>
      <c r="AL697" t="s">
        <v>60</v>
      </c>
      <c r="AM697" t="s">
        <v>60</v>
      </c>
      <c r="AN697" t="s">
        <v>116</v>
      </c>
      <c r="AO697" t="s">
        <v>70</v>
      </c>
      <c r="AP697" t="b">
        <v>0</v>
      </c>
      <c r="AQ697" t="b">
        <v>0</v>
      </c>
      <c r="AR697" t="s">
        <v>71</v>
      </c>
      <c r="AS697" t="b">
        <v>0</v>
      </c>
      <c r="AT697" t="s">
        <v>681</v>
      </c>
      <c r="AU697" t="s">
        <v>60</v>
      </c>
      <c r="AX697" t="s">
        <v>462</v>
      </c>
      <c r="AY697" t="s">
        <v>60</v>
      </c>
      <c r="BA697" t="b">
        <v>0</v>
      </c>
      <c r="BB697" t="s">
        <v>60</v>
      </c>
      <c r="BD697" t="s">
        <v>60</v>
      </c>
    </row>
    <row r="698" spans="1:56" x14ac:dyDescent="0.25">
      <c r="A698" t="s">
        <v>167</v>
      </c>
      <c r="B698" t="s">
        <v>179</v>
      </c>
      <c r="C698">
        <v>1001340</v>
      </c>
      <c r="D698" t="s">
        <v>87</v>
      </c>
      <c r="E698" t="s">
        <v>87</v>
      </c>
      <c r="F698" t="s">
        <v>658</v>
      </c>
      <c r="G698" t="s">
        <v>709</v>
      </c>
      <c r="H698" t="str">
        <f>"09059"</f>
        <v>09059</v>
      </c>
      <c r="I698" t="s">
        <v>60</v>
      </c>
      <c r="J698" s="1">
        <v>21794</v>
      </c>
      <c r="K698" t="s">
        <v>670</v>
      </c>
      <c r="L698" t="str">
        <f>"0"</f>
        <v>0</v>
      </c>
      <c r="N698" t="str">
        <f t="shared" si="47"/>
        <v>0</v>
      </c>
      <c r="P698" t="s">
        <v>62</v>
      </c>
      <c r="Q698" t="s">
        <v>77</v>
      </c>
      <c r="R698" t="s">
        <v>77</v>
      </c>
      <c r="S698" t="s">
        <v>64</v>
      </c>
      <c r="T698" t="s">
        <v>65</v>
      </c>
      <c r="U698" t="s">
        <v>66</v>
      </c>
      <c r="V698" t="s">
        <v>66</v>
      </c>
      <c r="X698" t="b">
        <v>0</v>
      </c>
      <c r="Y698" t="b">
        <v>0</v>
      </c>
      <c r="Z698" t="b">
        <v>0</v>
      </c>
      <c r="AA698">
        <v>103</v>
      </c>
      <c r="AB698">
        <v>94</v>
      </c>
      <c r="AC698" t="s">
        <v>668</v>
      </c>
      <c r="AD698" t="b">
        <v>0</v>
      </c>
      <c r="AE698" t="b">
        <v>0</v>
      </c>
      <c r="AF698" t="s">
        <v>68</v>
      </c>
      <c r="AG698" t="s">
        <v>60</v>
      </c>
      <c r="AH698" t="s">
        <v>60</v>
      </c>
      <c r="AI698" t="b">
        <v>0</v>
      </c>
      <c r="AJ698" t="s">
        <v>60</v>
      </c>
      <c r="AK698" t="s">
        <v>60</v>
      </c>
      <c r="AL698" t="s">
        <v>60</v>
      </c>
      <c r="AM698" t="s">
        <v>60</v>
      </c>
      <c r="AN698" t="s">
        <v>116</v>
      </c>
      <c r="AO698" t="s">
        <v>70</v>
      </c>
      <c r="AP698" t="b">
        <v>0</v>
      </c>
      <c r="AQ698" t="b">
        <v>0</v>
      </c>
      <c r="AR698" t="s">
        <v>71</v>
      </c>
      <c r="AS698" t="b">
        <v>0</v>
      </c>
      <c r="AT698" t="s">
        <v>681</v>
      </c>
      <c r="AU698" t="s">
        <v>60</v>
      </c>
      <c r="AX698" t="s">
        <v>462</v>
      </c>
      <c r="AY698" t="s">
        <v>60</v>
      </c>
      <c r="BA698" t="b">
        <v>0</v>
      </c>
      <c r="BB698" t="s">
        <v>60</v>
      </c>
      <c r="BD698" t="s">
        <v>60</v>
      </c>
    </row>
    <row r="699" spans="1:56" x14ac:dyDescent="0.25">
      <c r="A699" t="s">
        <v>333</v>
      </c>
      <c r="B699" t="s">
        <v>341</v>
      </c>
      <c r="C699">
        <v>8905190</v>
      </c>
      <c r="D699" t="s">
        <v>131</v>
      </c>
      <c r="E699" t="s">
        <v>131</v>
      </c>
      <c r="F699" t="s">
        <v>335</v>
      </c>
      <c r="G699" t="s">
        <v>489</v>
      </c>
      <c r="H699">
        <v>15009</v>
      </c>
      <c r="I699" t="s">
        <v>60</v>
      </c>
      <c r="J699" t="s">
        <v>336</v>
      </c>
      <c r="K699" t="s">
        <v>61</v>
      </c>
      <c r="L699">
        <v>1</v>
      </c>
      <c r="N699" t="str">
        <f t="shared" si="47"/>
        <v>0</v>
      </c>
      <c r="O699">
        <v>1</v>
      </c>
      <c r="P699" t="s">
        <v>62</v>
      </c>
      <c r="Q699" t="s">
        <v>77</v>
      </c>
      <c r="R699" t="s">
        <v>63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300</v>
      </c>
      <c r="AB699">
        <v>230</v>
      </c>
      <c r="AC699" t="s">
        <v>67</v>
      </c>
      <c r="AD699" t="b">
        <v>0</v>
      </c>
      <c r="AE699" t="b">
        <v>0</v>
      </c>
      <c r="AF699" t="s">
        <v>68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69</v>
      </c>
      <c r="AO699" t="s">
        <v>108</v>
      </c>
      <c r="AP699" t="b">
        <v>0</v>
      </c>
      <c r="AQ699" t="b">
        <v>0</v>
      </c>
      <c r="AR699" t="s">
        <v>71</v>
      </c>
      <c r="AS699" t="b">
        <v>0</v>
      </c>
      <c r="AT699" t="s">
        <v>72</v>
      </c>
      <c r="AU699" t="s">
        <v>60</v>
      </c>
      <c r="AX699" t="s">
        <v>462</v>
      </c>
      <c r="AY699" t="s">
        <v>60</v>
      </c>
      <c r="BA699" t="b">
        <v>0</v>
      </c>
      <c r="BB699" t="s">
        <v>60</v>
      </c>
      <c r="BC699">
        <v>8905100</v>
      </c>
      <c r="BD699" t="s">
        <v>60</v>
      </c>
    </row>
    <row r="700" spans="1:56" x14ac:dyDescent="0.25">
      <c r="A700" t="s">
        <v>284</v>
      </c>
      <c r="B700" t="s">
        <v>695</v>
      </c>
      <c r="C700">
        <v>1200310</v>
      </c>
      <c r="D700" t="s">
        <v>58</v>
      </c>
      <c r="E700" t="s">
        <v>58</v>
      </c>
      <c r="F700" t="s">
        <v>525</v>
      </c>
      <c r="G700" t="s">
        <v>579</v>
      </c>
      <c r="H700">
        <v>15003</v>
      </c>
      <c r="I700" t="s">
        <v>60</v>
      </c>
      <c r="J700" t="s">
        <v>526</v>
      </c>
      <c r="K700" t="s">
        <v>61</v>
      </c>
      <c r="L700">
        <v>25</v>
      </c>
      <c r="N700" t="str">
        <f t="shared" si="47"/>
        <v>0</v>
      </c>
      <c r="O700">
        <v>25</v>
      </c>
      <c r="P700" t="s">
        <v>62</v>
      </c>
      <c r="Q700" t="s">
        <v>77</v>
      </c>
      <c r="R700" t="s">
        <v>77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67</v>
      </c>
      <c r="AD700" t="b">
        <v>0</v>
      </c>
      <c r="AE700" t="b">
        <v>0</v>
      </c>
      <c r="AF700" t="s">
        <v>68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69</v>
      </c>
      <c r="AO700" t="s">
        <v>70</v>
      </c>
      <c r="AP700" t="b">
        <v>0</v>
      </c>
      <c r="AQ700" t="b">
        <v>0</v>
      </c>
      <c r="AR700" t="s">
        <v>71</v>
      </c>
      <c r="AS700" t="b">
        <v>0</v>
      </c>
      <c r="AT700" t="s">
        <v>72</v>
      </c>
      <c r="AU700" t="s">
        <v>60</v>
      </c>
      <c r="AX700" t="s">
        <v>462</v>
      </c>
      <c r="AY700" t="s">
        <v>60</v>
      </c>
      <c r="BA700" t="b">
        <v>0</v>
      </c>
      <c r="BB700" t="s">
        <v>60</v>
      </c>
      <c r="BD700" t="s">
        <v>60</v>
      </c>
    </row>
    <row r="701" spans="1:56" x14ac:dyDescent="0.25">
      <c r="A701" t="s">
        <v>284</v>
      </c>
      <c r="B701" t="s">
        <v>300</v>
      </c>
      <c r="C701">
        <v>1206310</v>
      </c>
      <c r="D701" t="s">
        <v>74</v>
      </c>
      <c r="E701" t="s">
        <v>74</v>
      </c>
      <c r="F701" t="s">
        <v>286</v>
      </c>
      <c r="G701" t="s">
        <v>499</v>
      </c>
      <c r="H701" t="str">
        <f>"09053"</f>
        <v>09053</v>
      </c>
      <c r="I701" t="s">
        <v>60</v>
      </c>
      <c r="J701" s="1">
        <v>19603</v>
      </c>
      <c r="K701" t="s">
        <v>61</v>
      </c>
      <c r="L701" t="str">
        <f>"0"</f>
        <v>0</v>
      </c>
      <c r="N701" t="str">
        <f t="shared" si="47"/>
        <v>0</v>
      </c>
      <c r="P701" t="s">
        <v>62</v>
      </c>
      <c r="Q701" t="s">
        <v>77</v>
      </c>
      <c r="R701" t="s">
        <v>77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>
        <v>235</v>
      </c>
      <c r="AC701" t="s">
        <v>67</v>
      </c>
      <c r="AD701" t="b">
        <v>0</v>
      </c>
      <c r="AE701" t="b">
        <v>0</v>
      </c>
      <c r="AF701" t="s">
        <v>68</v>
      </c>
      <c r="AG701" t="s">
        <v>60</v>
      </c>
      <c r="AH701" t="s">
        <v>60</v>
      </c>
      <c r="AI701" t="b">
        <v>1</v>
      </c>
      <c r="AJ701" t="s">
        <v>60</v>
      </c>
      <c r="AK701" t="s">
        <v>60</v>
      </c>
      <c r="AL701" t="s">
        <v>60</v>
      </c>
      <c r="AM701" t="s">
        <v>60</v>
      </c>
      <c r="AN701" t="s">
        <v>69</v>
      </c>
      <c r="AO701" t="s">
        <v>70</v>
      </c>
      <c r="AP701" t="b">
        <v>0</v>
      </c>
      <c r="AQ701" t="b">
        <v>0</v>
      </c>
      <c r="AR701" t="s">
        <v>71</v>
      </c>
      <c r="AS701" t="b">
        <v>0</v>
      </c>
      <c r="AT701" t="s">
        <v>72</v>
      </c>
      <c r="AU701" t="s">
        <v>60</v>
      </c>
      <c r="AX701" t="s">
        <v>462</v>
      </c>
      <c r="AY701" t="s">
        <v>60</v>
      </c>
      <c r="BA701" t="b">
        <v>0</v>
      </c>
      <c r="BB701" t="s">
        <v>60</v>
      </c>
      <c r="BD701" t="s">
        <v>60</v>
      </c>
    </row>
    <row r="702" spans="1:56" x14ac:dyDescent="0.25">
      <c r="A702" t="s">
        <v>193</v>
      </c>
      <c r="B702" t="s">
        <v>194</v>
      </c>
      <c r="C702">
        <v>7921330</v>
      </c>
      <c r="D702" t="s">
        <v>131</v>
      </c>
      <c r="E702" t="s">
        <v>131</v>
      </c>
      <c r="G702" t="s">
        <v>489</v>
      </c>
      <c r="H702" t="str">
        <f t="shared" ref="H702:H707" si="48">"06003"</f>
        <v>06003</v>
      </c>
      <c r="I702" t="s">
        <v>60</v>
      </c>
      <c r="J702" s="2">
        <v>42889</v>
      </c>
      <c r="K702" t="s">
        <v>61</v>
      </c>
      <c r="L702" t="str">
        <f>"0"</f>
        <v>0</v>
      </c>
      <c r="N702" t="str">
        <f t="shared" si="47"/>
        <v>0</v>
      </c>
      <c r="P702" t="s">
        <v>62</v>
      </c>
      <c r="Q702" t="s">
        <v>77</v>
      </c>
      <c r="R702" t="s">
        <v>77</v>
      </c>
      <c r="S702" t="s">
        <v>64</v>
      </c>
      <c r="T702" t="s">
        <v>65</v>
      </c>
      <c r="U702" t="s">
        <v>66</v>
      </c>
      <c r="V702" t="s">
        <v>66</v>
      </c>
      <c r="X702" t="b">
        <v>0</v>
      </c>
      <c r="Y702" t="b">
        <v>0</v>
      </c>
      <c r="Z702" t="b">
        <v>0</v>
      </c>
      <c r="AA702">
        <v>200</v>
      </c>
      <c r="AB702">
        <v>230</v>
      </c>
      <c r="AC702" t="s">
        <v>67</v>
      </c>
      <c r="AD702" t="b">
        <v>0</v>
      </c>
      <c r="AE702" t="b">
        <v>0</v>
      </c>
      <c r="AF702" t="s">
        <v>68</v>
      </c>
      <c r="AG702" t="s">
        <v>60</v>
      </c>
      <c r="AH702" t="s">
        <v>60</v>
      </c>
      <c r="AI702" t="b">
        <v>1</v>
      </c>
      <c r="AJ702" t="s">
        <v>60</v>
      </c>
      <c r="AK702" t="s">
        <v>60</v>
      </c>
      <c r="AL702" t="s">
        <v>60</v>
      </c>
      <c r="AM702" t="s">
        <v>60</v>
      </c>
      <c r="AN702" t="s">
        <v>69</v>
      </c>
      <c r="AO702" t="s">
        <v>108</v>
      </c>
      <c r="AP702" t="b">
        <v>0</v>
      </c>
      <c r="AQ702" t="b">
        <v>0</v>
      </c>
      <c r="AR702" t="s">
        <v>71</v>
      </c>
      <c r="AS702" t="b">
        <v>0</v>
      </c>
      <c r="AT702" t="s">
        <v>72</v>
      </c>
      <c r="AU702" t="s">
        <v>60</v>
      </c>
      <c r="AX702" t="s">
        <v>462</v>
      </c>
      <c r="AY702" t="s">
        <v>60</v>
      </c>
      <c r="BA702" t="b">
        <v>0</v>
      </c>
      <c r="BB702" t="s">
        <v>60</v>
      </c>
      <c r="BD702" t="s">
        <v>60</v>
      </c>
    </row>
    <row r="703" spans="1:56" x14ac:dyDescent="0.25">
      <c r="A703" t="s">
        <v>193</v>
      </c>
      <c r="B703" t="s">
        <v>649</v>
      </c>
      <c r="C703">
        <v>7920020</v>
      </c>
      <c r="D703" t="s">
        <v>89</v>
      </c>
      <c r="E703" t="s">
        <v>89</v>
      </c>
      <c r="G703" t="s">
        <v>513</v>
      </c>
      <c r="H703" t="str">
        <f t="shared" si="48"/>
        <v>06003</v>
      </c>
      <c r="I703" t="s">
        <v>60</v>
      </c>
      <c r="J703" s="2">
        <v>42889</v>
      </c>
      <c r="K703" t="s">
        <v>61</v>
      </c>
      <c r="L703" t="str">
        <f>"0"</f>
        <v>0</v>
      </c>
      <c r="N703" t="str">
        <f t="shared" si="47"/>
        <v>0</v>
      </c>
      <c r="P703" t="s">
        <v>62</v>
      </c>
      <c r="Q703" t="s">
        <v>77</v>
      </c>
      <c r="R703" t="s">
        <v>77</v>
      </c>
      <c r="S703" t="s">
        <v>64</v>
      </c>
      <c r="T703" t="s">
        <v>65</v>
      </c>
      <c r="U703" t="s">
        <v>66</v>
      </c>
      <c r="V703" t="s">
        <v>66</v>
      </c>
      <c r="X703" t="b">
        <v>0</v>
      </c>
      <c r="Y703" t="b">
        <v>0</v>
      </c>
      <c r="Z703" t="b">
        <v>0</v>
      </c>
      <c r="AA703">
        <v>200</v>
      </c>
      <c r="AB703">
        <v>230</v>
      </c>
      <c r="AC703" t="s">
        <v>67</v>
      </c>
      <c r="AD703" t="b">
        <v>0</v>
      </c>
      <c r="AE703" t="b">
        <v>0</v>
      </c>
      <c r="AF703" t="s">
        <v>68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69</v>
      </c>
      <c r="AO703" t="s">
        <v>126</v>
      </c>
      <c r="AP703" t="b">
        <v>0</v>
      </c>
      <c r="AQ703" t="b">
        <v>0</v>
      </c>
      <c r="AR703" t="s">
        <v>71</v>
      </c>
      <c r="AS703" t="b">
        <v>0</v>
      </c>
      <c r="AT703" t="s">
        <v>72</v>
      </c>
      <c r="AU703" t="s">
        <v>60</v>
      </c>
      <c r="AX703" t="s">
        <v>462</v>
      </c>
      <c r="AY703" t="s">
        <v>60</v>
      </c>
      <c r="BA703" t="b">
        <v>0</v>
      </c>
      <c r="BB703" t="s">
        <v>60</v>
      </c>
      <c r="BD703" t="s">
        <v>60</v>
      </c>
    </row>
    <row r="704" spans="1:56" x14ac:dyDescent="0.25">
      <c r="A704" t="s">
        <v>193</v>
      </c>
      <c r="B704" t="s">
        <v>650</v>
      </c>
      <c r="C704">
        <v>7912070</v>
      </c>
      <c r="D704" t="s">
        <v>58</v>
      </c>
      <c r="E704" t="s">
        <v>58</v>
      </c>
      <c r="G704" t="s">
        <v>513</v>
      </c>
      <c r="H704" t="str">
        <f t="shared" si="48"/>
        <v>06003</v>
      </c>
      <c r="I704" t="s">
        <v>60</v>
      </c>
      <c r="J704" s="2">
        <v>42889</v>
      </c>
      <c r="K704" t="s">
        <v>61</v>
      </c>
      <c r="L704">
        <v>2</v>
      </c>
      <c r="N704" t="str">
        <f t="shared" ref="N704:N735" si="49">"0"</f>
        <v>0</v>
      </c>
      <c r="O704">
        <v>2</v>
      </c>
      <c r="P704" t="s">
        <v>62</v>
      </c>
      <c r="Q704" t="s">
        <v>77</v>
      </c>
      <c r="R704" t="s">
        <v>77</v>
      </c>
      <c r="S704" t="s">
        <v>64</v>
      </c>
      <c r="T704" t="s">
        <v>65</v>
      </c>
      <c r="U704" t="s">
        <v>66</v>
      </c>
      <c r="V704" t="s">
        <v>66</v>
      </c>
      <c r="X704" t="b">
        <v>0</v>
      </c>
      <c r="Y704" t="b">
        <v>0</v>
      </c>
      <c r="Z704" t="b">
        <v>0</v>
      </c>
      <c r="AA704">
        <v>200</v>
      </c>
      <c r="AB704">
        <v>230</v>
      </c>
      <c r="AC704" t="s">
        <v>67</v>
      </c>
      <c r="AD704" t="b">
        <v>0</v>
      </c>
      <c r="AE704" t="b">
        <v>0</v>
      </c>
      <c r="AF704" t="s">
        <v>68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69</v>
      </c>
      <c r="AO704" t="s">
        <v>126</v>
      </c>
      <c r="AP704" t="b">
        <v>0</v>
      </c>
      <c r="AQ704" t="b">
        <v>0</v>
      </c>
      <c r="AR704" t="s">
        <v>71</v>
      </c>
      <c r="AS704" t="b">
        <v>0</v>
      </c>
      <c r="AT704" t="s">
        <v>72</v>
      </c>
      <c r="AU704" t="s">
        <v>60</v>
      </c>
      <c r="AX704" t="s">
        <v>462</v>
      </c>
      <c r="AY704" t="s">
        <v>60</v>
      </c>
      <c r="BA704" t="b">
        <v>0</v>
      </c>
      <c r="BB704" t="s">
        <v>60</v>
      </c>
      <c r="BD704" t="s">
        <v>60</v>
      </c>
    </row>
    <row r="705" spans="1:56" x14ac:dyDescent="0.25">
      <c r="A705" t="s">
        <v>193</v>
      </c>
      <c r="B705" t="s">
        <v>710</v>
      </c>
      <c r="C705">
        <v>7910130</v>
      </c>
      <c r="D705" t="s">
        <v>91</v>
      </c>
      <c r="E705" t="s">
        <v>91</v>
      </c>
      <c r="G705" t="s">
        <v>489</v>
      </c>
      <c r="H705" t="str">
        <f t="shared" si="48"/>
        <v>06003</v>
      </c>
      <c r="I705" t="s">
        <v>60</v>
      </c>
      <c r="J705" s="2">
        <v>42889</v>
      </c>
      <c r="K705" t="s">
        <v>61</v>
      </c>
      <c r="L705">
        <v>5</v>
      </c>
      <c r="N705" t="str">
        <f t="shared" si="49"/>
        <v>0</v>
      </c>
      <c r="O705">
        <v>5</v>
      </c>
      <c r="P705" t="s">
        <v>62</v>
      </c>
      <c r="Q705" t="s">
        <v>77</v>
      </c>
      <c r="R705" t="s">
        <v>77</v>
      </c>
      <c r="S705" t="s">
        <v>64</v>
      </c>
      <c r="T705" t="s">
        <v>65</v>
      </c>
      <c r="U705" t="s">
        <v>66</v>
      </c>
      <c r="V705" t="s">
        <v>66</v>
      </c>
      <c r="X705" t="b">
        <v>1</v>
      </c>
      <c r="Y705" t="b">
        <v>1</v>
      </c>
      <c r="Z705" t="b">
        <v>1</v>
      </c>
      <c r="AA705">
        <v>200</v>
      </c>
      <c r="AB705">
        <v>230</v>
      </c>
      <c r="AC705" t="s">
        <v>67</v>
      </c>
      <c r="AD705" t="b">
        <v>0</v>
      </c>
      <c r="AE705" t="b">
        <v>0</v>
      </c>
      <c r="AF705" t="s">
        <v>68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69</v>
      </c>
      <c r="AO705" t="s">
        <v>126</v>
      </c>
      <c r="AP705" t="b">
        <v>0</v>
      </c>
      <c r="AQ705" t="b">
        <v>0</v>
      </c>
      <c r="AR705" t="s">
        <v>71</v>
      </c>
      <c r="AS705" t="b">
        <v>0</v>
      </c>
      <c r="AT705" t="s">
        <v>72</v>
      </c>
      <c r="AU705" t="s">
        <v>60</v>
      </c>
      <c r="AX705" t="s">
        <v>462</v>
      </c>
      <c r="AY705" t="s">
        <v>60</v>
      </c>
      <c r="BA705" t="b">
        <v>0</v>
      </c>
      <c r="BB705" t="s">
        <v>60</v>
      </c>
      <c r="BD705" t="s">
        <v>60</v>
      </c>
    </row>
    <row r="706" spans="1:56" x14ac:dyDescent="0.25">
      <c r="A706" t="s">
        <v>193</v>
      </c>
      <c r="B706" t="s">
        <v>711</v>
      </c>
      <c r="C706">
        <v>7912105</v>
      </c>
      <c r="D706" t="s">
        <v>89</v>
      </c>
      <c r="E706" t="s">
        <v>89</v>
      </c>
      <c r="G706" t="s">
        <v>489</v>
      </c>
      <c r="H706" t="str">
        <f t="shared" si="48"/>
        <v>06003</v>
      </c>
      <c r="I706" t="s">
        <v>60</v>
      </c>
      <c r="J706" s="2">
        <v>42889</v>
      </c>
      <c r="K706" t="s">
        <v>61</v>
      </c>
      <c r="L706">
        <v>5</v>
      </c>
      <c r="N706" t="str">
        <f t="shared" si="49"/>
        <v>0</v>
      </c>
      <c r="O706">
        <v>5</v>
      </c>
      <c r="P706" t="s">
        <v>62</v>
      </c>
      <c r="Q706" t="s">
        <v>77</v>
      </c>
      <c r="R706" t="s">
        <v>77</v>
      </c>
      <c r="S706" t="s">
        <v>64</v>
      </c>
      <c r="T706" t="s">
        <v>65</v>
      </c>
      <c r="U706" t="s">
        <v>66</v>
      </c>
      <c r="V706" t="s">
        <v>66</v>
      </c>
      <c r="X706" t="b">
        <v>1</v>
      </c>
      <c r="Y706" t="b">
        <v>1</v>
      </c>
      <c r="Z706" t="b">
        <v>1</v>
      </c>
      <c r="AA706">
        <v>200</v>
      </c>
      <c r="AB706">
        <v>230</v>
      </c>
      <c r="AC706" t="s">
        <v>67</v>
      </c>
      <c r="AD706" t="b">
        <v>0</v>
      </c>
      <c r="AE706" t="b">
        <v>0</v>
      </c>
      <c r="AF706" t="s">
        <v>68</v>
      </c>
      <c r="AG706" t="s">
        <v>60</v>
      </c>
      <c r="AH706" t="s">
        <v>60</v>
      </c>
      <c r="AI706" t="b">
        <v>1</v>
      </c>
      <c r="AJ706" t="s">
        <v>60</v>
      </c>
      <c r="AK706" t="s">
        <v>60</v>
      </c>
      <c r="AL706" t="s">
        <v>60</v>
      </c>
      <c r="AM706" t="s">
        <v>60</v>
      </c>
      <c r="AN706" t="s">
        <v>69</v>
      </c>
      <c r="AO706" t="s">
        <v>126</v>
      </c>
      <c r="AP706" t="b">
        <v>0</v>
      </c>
      <c r="AQ706" t="b">
        <v>0</v>
      </c>
      <c r="AR706" t="s">
        <v>71</v>
      </c>
      <c r="AS706" t="b">
        <v>0</v>
      </c>
      <c r="AT706" t="s">
        <v>72</v>
      </c>
      <c r="AU706" t="s">
        <v>60</v>
      </c>
      <c r="AX706" t="s">
        <v>462</v>
      </c>
      <c r="AY706" t="s">
        <v>60</v>
      </c>
      <c r="BA706" t="b">
        <v>0</v>
      </c>
      <c r="BB706" t="s">
        <v>60</v>
      </c>
      <c r="BD706" t="s">
        <v>60</v>
      </c>
    </row>
    <row r="707" spans="1:56" x14ac:dyDescent="0.25">
      <c r="A707" t="s">
        <v>193</v>
      </c>
      <c r="B707" t="s">
        <v>712</v>
      </c>
      <c r="C707">
        <v>7910115</v>
      </c>
      <c r="D707" t="s">
        <v>81</v>
      </c>
      <c r="E707" t="s">
        <v>81</v>
      </c>
      <c r="G707" t="s">
        <v>599</v>
      </c>
      <c r="H707" t="str">
        <f t="shared" si="48"/>
        <v>06003</v>
      </c>
      <c r="I707" t="s">
        <v>60</v>
      </c>
      <c r="J707" s="2">
        <v>42889</v>
      </c>
      <c r="K707" t="s">
        <v>61</v>
      </c>
      <c r="L707">
        <v>5</v>
      </c>
      <c r="N707" t="str">
        <f t="shared" si="49"/>
        <v>0</v>
      </c>
      <c r="O707">
        <v>5</v>
      </c>
      <c r="P707" t="s">
        <v>62</v>
      </c>
      <c r="Q707" t="s">
        <v>77</v>
      </c>
      <c r="R707" t="s">
        <v>77</v>
      </c>
      <c r="S707" t="s">
        <v>64</v>
      </c>
      <c r="T707" t="s">
        <v>65</v>
      </c>
      <c r="U707" t="s">
        <v>66</v>
      </c>
      <c r="V707" t="s">
        <v>66</v>
      </c>
      <c r="X707" t="b">
        <v>1</v>
      </c>
      <c r="Y707" t="b">
        <v>1</v>
      </c>
      <c r="Z707" t="b">
        <v>1</v>
      </c>
      <c r="AA707">
        <v>200</v>
      </c>
      <c r="AB707">
        <v>235</v>
      </c>
      <c r="AC707" t="s">
        <v>67</v>
      </c>
      <c r="AD707" t="b">
        <v>0</v>
      </c>
      <c r="AE707" t="b">
        <v>0</v>
      </c>
      <c r="AF707" t="s">
        <v>68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69</v>
      </c>
      <c r="AO707" t="s">
        <v>126</v>
      </c>
      <c r="AP707" t="b">
        <v>0</v>
      </c>
      <c r="AQ707" t="b">
        <v>0</v>
      </c>
      <c r="AR707" t="s">
        <v>71</v>
      </c>
      <c r="AS707" t="b">
        <v>0</v>
      </c>
      <c r="AT707" t="s">
        <v>72</v>
      </c>
      <c r="AU707" t="s">
        <v>60</v>
      </c>
      <c r="AX707" t="s">
        <v>462</v>
      </c>
      <c r="AY707" t="s">
        <v>60</v>
      </c>
      <c r="BA707" t="b">
        <v>0</v>
      </c>
      <c r="BB707" t="s">
        <v>60</v>
      </c>
      <c r="BD707" t="s">
        <v>60</v>
      </c>
    </row>
    <row r="708" spans="1:56" x14ac:dyDescent="0.25">
      <c r="A708" t="s">
        <v>124</v>
      </c>
      <c r="B708" t="s">
        <v>153</v>
      </c>
      <c r="C708">
        <v>2400300</v>
      </c>
      <c r="D708" t="s">
        <v>91</v>
      </c>
      <c r="E708" t="s">
        <v>91</v>
      </c>
      <c r="F708" t="s">
        <v>154</v>
      </c>
      <c r="G708" t="s">
        <v>489</v>
      </c>
      <c r="H708" t="str">
        <f>"07003"</f>
        <v>07003</v>
      </c>
      <c r="I708" t="s">
        <v>60</v>
      </c>
      <c r="J708" s="2">
        <v>42919</v>
      </c>
      <c r="K708" t="s">
        <v>61</v>
      </c>
      <c r="L708">
        <v>10</v>
      </c>
      <c r="N708" t="str">
        <f t="shared" si="49"/>
        <v>0</v>
      </c>
      <c r="O708">
        <v>10</v>
      </c>
      <c r="P708" t="s">
        <v>62</v>
      </c>
      <c r="Q708" t="s">
        <v>77</v>
      </c>
      <c r="R708" t="s">
        <v>77</v>
      </c>
      <c r="S708" t="s">
        <v>64</v>
      </c>
      <c r="T708" t="s">
        <v>65</v>
      </c>
      <c r="U708" t="s">
        <v>66</v>
      </c>
      <c r="V708" t="s">
        <v>66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67</v>
      </c>
      <c r="AD708" t="b">
        <v>0</v>
      </c>
      <c r="AE708" t="b">
        <v>0</v>
      </c>
      <c r="AF708" t="s">
        <v>68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116</v>
      </c>
      <c r="AO708" t="s">
        <v>108</v>
      </c>
      <c r="AP708" t="b">
        <v>0</v>
      </c>
      <c r="AQ708" t="b">
        <v>0</v>
      </c>
      <c r="AR708" t="s">
        <v>71</v>
      </c>
      <c r="AS708" t="b">
        <v>0</v>
      </c>
      <c r="AT708" t="s">
        <v>72</v>
      </c>
      <c r="AU708" t="s">
        <v>60</v>
      </c>
      <c r="AX708" t="s">
        <v>462</v>
      </c>
      <c r="AY708" t="s">
        <v>60</v>
      </c>
      <c r="BA708" t="b">
        <v>0</v>
      </c>
      <c r="BB708" t="s">
        <v>60</v>
      </c>
      <c r="BD708" t="s">
        <v>60</v>
      </c>
    </row>
    <row r="709" spans="1:56" x14ac:dyDescent="0.25">
      <c r="A709" t="s">
        <v>193</v>
      </c>
      <c r="B709" t="s">
        <v>713</v>
      </c>
      <c r="C709">
        <v>7921035</v>
      </c>
      <c r="D709" t="s">
        <v>58</v>
      </c>
      <c r="E709" t="s">
        <v>58</v>
      </c>
      <c r="G709" t="s">
        <v>489</v>
      </c>
      <c r="H709" t="str">
        <f>"06003"</f>
        <v>06003</v>
      </c>
      <c r="I709" t="s">
        <v>60</v>
      </c>
      <c r="J709" s="2">
        <v>42889</v>
      </c>
      <c r="K709" t="s">
        <v>61</v>
      </c>
      <c r="L709">
        <v>5</v>
      </c>
      <c r="N709" t="str">
        <f t="shared" si="49"/>
        <v>0</v>
      </c>
      <c r="O709">
        <v>5</v>
      </c>
      <c r="P709" t="s">
        <v>62</v>
      </c>
      <c r="Q709" t="s">
        <v>77</v>
      </c>
      <c r="R709" t="s">
        <v>77</v>
      </c>
      <c r="S709" t="s">
        <v>64</v>
      </c>
      <c r="T709" t="s">
        <v>65</v>
      </c>
      <c r="U709" t="s">
        <v>66</v>
      </c>
      <c r="V709" t="s">
        <v>66</v>
      </c>
      <c r="X709" t="b">
        <v>1</v>
      </c>
      <c r="Y709" t="b">
        <v>1</v>
      </c>
      <c r="Z709" t="b">
        <v>1</v>
      </c>
      <c r="AA709">
        <v>200</v>
      </c>
      <c r="AB709">
        <v>230</v>
      </c>
      <c r="AC709" t="s">
        <v>67</v>
      </c>
      <c r="AD709" t="b">
        <v>0</v>
      </c>
      <c r="AE709" t="b">
        <v>0</v>
      </c>
      <c r="AF709" t="s">
        <v>68</v>
      </c>
      <c r="AG709" t="s">
        <v>60</v>
      </c>
      <c r="AH709" t="s">
        <v>60</v>
      </c>
      <c r="AI709" t="b">
        <v>1</v>
      </c>
      <c r="AJ709" t="s">
        <v>60</v>
      </c>
      <c r="AK709" t="s">
        <v>60</v>
      </c>
      <c r="AL709" t="s">
        <v>60</v>
      </c>
      <c r="AM709" t="s">
        <v>60</v>
      </c>
      <c r="AN709" t="s">
        <v>69</v>
      </c>
      <c r="AO709" t="s">
        <v>108</v>
      </c>
      <c r="AP709" t="b">
        <v>0</v>
      </c>
      <c r="AQ709" t="b">
        <v>0</v>
      </c>
      <c r="AR709" t="s">
        <v>71</v>
      </c>
      <c r="AS709" t="b">
        <v>0</v>
      </c>
      <c r="AT709" t="s">
        <v>72</v>
      </c>
      <c r="AU709" t="s">
        <v>60</v>
      </c>
      <c r="AX709" t="s">
        <v>462</v>
      </c>
      <c r="AY709" t="s">
        <v>60</v>
      </c>
      <c r="BA709" t="b">
        <v>0</v>
      </c>
      <c r="BB709" t="s">
        <v>60</v>
      </c>
      <c r="BD709" t="s">
        <v>60</v>
      </c>
    </row>
    <row r="710" spans="1:56" x14ac:dyDescent="0.25">
      <c r="A710" t="s">
        <v>193</v>
      </c>
      <c r="B710" t="s">
        <v>714</v>
      </c>
      <c r="C710">
        <v>7921042</v>
      </c>
      <c r="D710" t="s">
        <v>87</v>
      </c>
      <c r="E710" t="s">
        <v>87</v>
      </c>
      <c r="G710" t="s">
        <v>599</v>
      </c>
      <c r="H710" t="str">
        <f>"06003"</f>
        <v>06003</v>
      </c>
      <c r="I710" t="s">
        <v>60</v>
      </c>
      <c r="J710" s="2">
        <v>42889</v>
      </c>
      <c r="K710" t="s">
        <v>61</v>
      </c>
      <c r="L710">
        <v>5</v>
      </c>
      <c r="N710" t="str">
        <f t="shared" si="49"/>
        <v>0</v>
      </c>
      <c r="O710">
        <v>5</v>
      </c>
      <c r="P710" t="s">
        <v>86</v>
      </c>
      <c r="Q710" t="s">
        <v>77</v>
      </c>
      <c r="R710" t="s">
        <v>77</v>
      </c>
      <c r="S710" t="s">
        <v>64</v>
      </c>
      <c r="T710" t="s">
        <v>65</v>
      </c>
      <c r="U710" t="s">
        <v>66</v>
      </c>
      <c r="V710" t="s">
        <v>66</v>
      </c>
      <c r="X710" t="b">
        <v>1</v>
      </c>
      <c r="Y710" t="b">
        <v>1</v>
      </c>
      <c r="Z710" t="b">
        <v>1</v>
      </c>
      <c r="AA710">
        <v>200</v>
      </c>
      <c r="AB710">
        <v>230</v>
      </c>
      <c r="AC710" t="s">
        <v>67</v>
      </c>
      <c r="AD710" t="b">
        <v>0</v>
      </c>
      <c r="AE710" t="b">
        <v>0</v>
      </c>
      <c r="AF710" t="s">
        <v>68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69</v>
      </c>
      <c r="AO710" t="s">
        <v>108</v>
      </c>
      <c r="AP710" t="b">
        <v>0</v>
      </c>
      <c r="AQ710" t="b">
        <v>0</v>
      </c>
      <c r="AR710" t="s">
        <v>71</v>
      </c>
      <c r="AS710" t="b">
        <v>0</v>
      </c>
      <c r="AT710" t="s">
        <v>72</v>
      </c>
      <c r="AU710" t="s">
        <v>60</v>
      </c>
      <c r="AX710" t="s">
        <v>462</v>
      </c>
      <c r="AY710" t="s">
        <v>60</v>
      </c>
      <c r="BA710" t="b">
        <v>0</v>
      </c>
      <c r="BB710" t="s">
        <v>60</v>
      </c>
      <c r="BD710" t="s">
        <v>60</v>
      </c>
    </row>
    <row r="711" spans="1:56" x14ac:dyDescent="0.25">
      <c r="A711" t="s">
        <v>193</v>
      </c>
      <c r="B711" t="s">
        <v>715</v>
      </c>
      <c r="C711">
        <v>7921030</v>
      </c>
      <c r="D711" t="s">
        <v>87</v>
      </c>
      <c r="E711" t="s">
        <v>87</v>
      </c>
      <c r="G711" t="s">
        <v>489</v>
      </c>
      <c r="H711" t="str">
        <f>"06003"</f>
        <v>06003</v>
      </c>
      <c r="I711" t="s">
        <v>60</v>
      </c>
      <c r="J711" s="2">
        <v>42889</v>
      </c>
      <c r="K711" t="s">
        <v>61</v>
      </c>
      <c r="L711">
        <v>5</v>
      </c>
      <c r="N711" t="str">
        <f t="shared" si="49"/>
        <v>0</v>
      </c>
      <c r="O711">
        <v>5</v>
      </c>
      <c r="P711" t="s">
        <v>62</v>
      </c>
      <c r="Q711" t="s">
        <v>77</v>
      </c>
      <c r="R711" t="s">
        <v>77</v>
      </c>
      <c r="S711" t="s">
        <v>64</v>
      </c>
      <c r="T711" t="s">
        <v>65</v>
      </c>
      <c r="U711" t="s">
        <v>66</v>
      </c>
      <c r="V711" t="s">
        <v>66</v>
      </c>
      <c r="X711" t="b">
        <v>1</v>
      </c>
      <c r="Y711" t="b">
        <v>1</v>
      </c>
      <c r="Z711" t="b">
        <v>1</v>
      </c>
      <c r="AA711">
        <v>200</v>
      </c>
      <c r="AB711">
        <v>235</v>
      </c>
      <c r="AC711" t="s">
        <v>67</v>
      </c>
      <c r="AD711" t="b">
        <v>0</v>
      </c>
      <c r="AE711" t="b">
        <v>0</v>
      </c>
      <c r="AF711" t="s">
        <v>68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69</v>
      </c>
      <c r="AO711" t="s">
        <v>108</v>
      </c>
      <c r="AP711" t="b">
        <v>0</v>
      </c>
      <c r="AQ711" t="b">
        <v>0</v>
      </c>
      <c r="AR711" t="s">
        <v>71</v>
      </c>
      <c r="AS711" t="b">
        <v>0</v>
      </c>
      <c r="AT711" t="s">
        <v>72</v>
      </c>
      <c r="AU711" t="s">
        <v>60</v>
      </c>
      <c r="AX711" t="s">
        <v>462</v>
      </c>
      <c r="AY711" t="s">
        <v>60</v>
      </c>
      <c r="BA711" t="b">
        <v>0</v>
      </c>
      <c r="BB711" t="s">
        <v>60</v>
      </c>
      <c r="BD711" t="s">
        <v>60</v>
      </c>
    </row>
    <row r="712" spans="1:56" x14ac:dyDescent="0.25">
      <c r="A712" t="s">
        <v>167</v>
      </c>
      <c r="B712" t="s">
        <v>186</v>
      </c>
      <c r="C712">
        <v>1001370</v>
      </c>
      <c r="D712" t="s">
        <v>89</v>
      </c>
      <c r="E712" t="s">
        <v>89</v>
      </c>
      <c r="F712" t="s">
        <v>658</v>
      </c>
      <c r="G712" t="s">
        <v>716</v>
      </c>
      <c r="H712" t="str">
        <f>"06059"</f>
        <v>06059</v>
      </c>
      <c r="I712" t="s">
        <v>60</v>
      </c>
      <c r="J712" s="1">
        <v>21702</v>
      </c>
      <c r="K712" t="s">
        <v>667</v>
      </c>
      <c r="L712">
        <v>5</v>
      </c>
      <c r="N712" t="str">
        <f t="shared" si="49"/>
        <v>0</v>
      </c>
      <c r="O712">
        <v>5</v>
      </c>
      <c r="P712" t="s">
        <v>62</v>
      </c>
      <c r="Q712" t="s">
        <v>77</v>
      </c>
      <c r="R712" t="s">
        <v>77</v>
      </c>
      <c r="S712" t="s">
        <v>64</v>
      </c>
      <c r="T712" t="s">
        <v>65</v>
      </c>
      <c r="U712" t="s">
        <v>66</v>
      </c>
      <c r="V712" t="s">
        <v>66</v>
      </c>
      <c r="X712" t="b">
        <v>0</v>
      </c>
      <c r="Y712" t="b">
        <v>0</v>
      </c>
      <c r="Z712" t="b">
        <v>0</v>
      </c>
      <c r="AA712">
        <v>103</v>
      </c>
      <c r="AB712">
        <v>138</v>
      </c>
      <c r="AC712" t="s">
        <v>668</v>
      </c>
      <c r="AD712" t="b">
        <v>0</v>
      </c>
      <c r="AE712" t="b">
        <v>0</v>
      </c>
      <c r="AF712" t="s">
        <v>68</v>
      </c>
      <c r="AG712" t="s">
        <v>60</v>
      </c>
      <c r="AH712" t="s">
        <v>60</v>
      </c>
      <c r="AI712" t="b">
        <v>0</v>
      </c>
      <c r="AJ712" t="s">
        <v>60</v>
      </c>
      <c r="AK712" t="s">
        <v>60</v>
      </c>
      <c r="AL712" t="s">
        <v>60</v>
      </c>
      <c r="AM712" t="s">
        <v>60</v>
      </c>
      <c r="AN712" t="s">
        <v>116</v>
      </c>
      <c r="AO712" t="s">
        <v>70</v>
      </c>
      <c r="AP712" t="b">
        <v>0</v>
      </c>
      <c r="AQ712" t="b">
        <v>0</v>
      </c>
      <c r="AR712" t="s">
        <v>71</v>
      </c>
      <c r="AS712" t="b">
        <v>0</v>
      </c>
      <c r="AT712" t="s">
        <v>681</v>
      </c>
      <c r="AU712" t="s">
        <v>60</v>
      </c>
      <c r="AX712" t="s">
        <v>462</v>
      </c>
      <c r="AY712" t="s">
        <v>60</v>
      </c>
      <c r="BA712" t="b">
        <v>1</v>
      </c>
      <c r="BB712" t="s">
        <v>60</v>
      </c>
      <c r="BD712" t="s">
        <v>60</v>
      </c>
    </row>
    <row r="713" spans="1:56" x14ac:dyDescent="0.25">
      <c r="A713" t="s">
        <v>167</v>
      </c>
      <c r="B713" t="s">
        <v>177</v>
      </c>
      <c r="C713">
        <v>1001340</v>
      </c>
      <c r="D713" t="s">
        <v>74</v>
      </c>
      <c r="E713" t="s">
        <v>74</v>
      </c>
      <c r="F713" t="s">
        <v>658</v>
      </c>
      <c r="G713" t="s">
        <v>548</v>
      </c>
      <c r="H713" t="str">
        <f>"09002"</f>
        <v>09002</v>
      </c>
      <c r="I713" t="s">
        <v>60</v>
      </c>
      <c r="J713" s="2">
        <v>42980</v>
      </c>
      <c r="K713" t="s">
        <v>667</v>
      </c>
      <c r="L713">
        <v>10</v>
      </c>
      <c r="N713" t="str">
        <f t="shared" si="49"/>
        <v>0</v>
      </c>
      <c r="O713">
        <v>10</v>
      </c>
      <c r="P713" t="s">
        <v>62</v>
      </c>
      <c r="Q713" t="s">
        <v>77</v>
      </c>
      <c r="R713" t="s">
        <v>77</v>
      </c>
      <c r="S713" t="s">
        <v>64</v>
      </c>
      <c r="T713" t="s">
        <v>65</v>
      </c>
      <c r="U713" t="s">
        <v>66</v>
      </c>
      <c r="V713" t="s">
        <v>66</v>
      </c>
      <c r="X713" t="b">
        <v>0</v>
      </c>
      <c r="Y713" t="b">
        <v>0</v>
      </c>
      <c r="Z713" t="b">
        <v>0</v>
      </c>
      <c r="AA713">
        <v>103</v>
      </c>
      <c r="AB713">
        <v>141</v>
      </c>
      <c r="AC713" t="s">
        <v>668</v>
      </c>
      <c r="AD713" t="b">
        <v>0</v>
      </c>
      <c r="AE713" t="b">
        <v>0</v>
      </c>
      <c r="AF713" t="s">
        <v>68</v>
      </c>
      <c r="AG713" t="s">
        <v>60</v>
      </c>
      <c r="AH713" t="s">
        <v>60</v>
      </c>
      <c r="AI713" t="b">
        <v>0</v>
      </c>
      <c r="AJ713" t="s">
        <v>60</v>
      </c>
      <c r="AK713" t="s">
        <v>60</v>
      </c>
      <c r="AL713" t="s">
        <v>60</v>
      </c>
      <c r="AM713" t="s">
        <v>60</v>
      </c>
      <c r="AN713" t="s">
        <v>116</v>
      </c>
      <c r="AO713" t="s">
        <v>70</v>
      </c>
      <c r="AP713" t="b">
        <v>0</v>
      </c>
      <c r="AQ713" t="b">
        <v>0</v>
      </c>
      <c r="AR713" t="s">
        <v>71</v>
      </c>
      <c r="AS713" t="b">
        <v>0</v>
      </c>
      <c r="AT713" t="s">
        <v>681</v>
      </c>
      <c r="AU713" t="s">
        <v>60</v>
      </c>
      <c r="AX713" t="s">
        <v>462</v>
      </c>
      <c r="AY713" t="s">
        <v>60</v>
      </c>
      <c r="BA713" t="b">
        <v>0</v>
      </c>
      <c r="BB713" t="s">
        <v>60</v>
      </c>
      <c r="BD713" t="s">
        <v>60</v>
      </c>
    </row>
    <row r="714" spans="1:56" x14ac:dyDescent="0.25">
      <c r="A714" t="s">
        <v>167</v>
      </c>
      <c r="B714" t="s">
        <v>183</v>
      </c>
      <c r="C714">
        <v>1001370</v>
      </c>
      <c r="D714" t="s">
        <v>74</v>
      </c>
      <c r="E714" t="s">
        <v>74</v>
      </c>
      <c r="F714" t="s">
        <v>658</v>
      </c>
      <c r="G714" t="s">
        <v>717</v>
      </c>
      <c r="H714" t="str">
        <f>"03010"</f>
        <v>03010</v>
      </c>
      <c r="I714" t="s">
        <v>60</v>
      </c>
      <c r="J714" s="2">
        <v>42804</v>
      </c>
      <c r="K714" t="s">
        <v>670</v>
      </c>
      <c r="L714">
        <v>10</v>
      </c>
      <c r="N714" t="str">
        <f t="shared" si="49"/>
        <v>0</v>
      </c>
      <c r="O714">
        <v>10</v>
      </c>
      <c r="P714" t="s">
        <v>62</v>
      </c>
      <c r="Q714" t="s">
        <v>77</v>
      </c>
      <c r="R714" t="s">
        <v>77</v>
      </c>
      <c r="S714" t="s">
        <v>64</v>
      </c>
      <c r="T714" t="s">
        <v>65</v>
      </c>
      <c r="U714" t="s">
        <v>66</v>
      </c>
      <c r="V714" t="s">
        <v>66</v>
      </c>
      <c r="X714" t="b">
        <v>0</v>
      </c>
      <c r="Y714" t="b">
        <v>0</v>
      </c>
      <c r="Z714" t="b">
        <v>0</v>
      </c>
      <c r="AA714">
        <v>103</v>
      </c>
      <c r="AB714">
        <v>94</v>
      </c>
      <c r="AC714" t="s">
        <v>668</v>
      </c>
      <c r="AD714" t="b">
        <v>0</v>
      </c>
      <c r="AE714" t="b">
        <v>0</v>
      </c>
      <c r="AF714" t="s">
        <v>68</v>
      </c>
      <c r="AG714" t="s">
        <v>60</v>
      </c>
      <c r="AH714" t="s">
        <v>60</v>
      </c>
      <c r="AI714" t="b">
        <v>0</v>
      </c>
      <c r="AJ714" t="s">
        <v>60</v>
      </c>
      <c r="AK714" t="s">
        <v>60</v>
      </c>
      <c r="AL714" t="s">
        <v>60</v>
      </c>
      <c r="AM714" t="s">
        <v>60</v>
      </c>
      <c r="AN714" t="s">
        <v>116</v>
      </c>
      <c r="AO714" t="s">
        <v>70</v>
      </c>
      <c r="AP714" t="b">
        <v>0</v>
      </c>
      <c r="AQ714" t="b">
        <v>0</v>
      </c>
      <c r="AR714" t="s">
        <v>71</v>
      </c>
      <c r="AS714" t="b">
        <v>0</v>
      </c>
      <c r="AT714" t="s">
        <v>681</v>
      </c>
      <c r="AU714" t="s">
        <v>60</v>
      </c>
      <c r="AX714" t="s">
        <v>462</v>
      </c>
      <c r="AY714" t="s">
        <v>60</v>
      </c>
      <c r="BA714" t="b">
        <v>0</v>
      </c>
      <c r="BB714" t="s">
        <v>60</v>
      </c>
      <c r="BD714" t="s">
        <v>60</v>
      </c>
    </row>
    <row r="715" spans="1:56" x14ac:dyDescent="0.25">
      <c r="A715" t="s">
        <v>167</v>
      </c>
      <c r="B715" t="s">
        <v>188</v>
      </c>
      <c r="C715">
        <v>1001405</v>
      </c>
      <c r="D715" t="s">
        <v>58</v>
      </c>
      <c r="E715" t="s">
        <v>58</v>
      </c>
      <c r="F715" t="s">
        <v>658</v>
      </c>
      <c r="G715" t="s">
        <v>691</v>
      </c>
      <c r="H715" t="str">
        <f>"03011"</f>
        <v>03011</v>
      </c>
      <c r="I715" t="s">
        <v>60</v>
      </c>
      <c r="J715" s="2">
        <v>42805</v>
      </c>
      <c r="K715" t="s">
        <v>667</v>
      </c>
      <c r="L715">
        <v>10</v>
      </c>
      <c r="N715" t="str">
        <f t="shared" si="49"/>
        <v>0</v>
      </c>
      <c r="O715">
        <v>10</v>
      </c>
      <c r="P715" t="s">
        <v>62</v>
      </c>
      <c r="Q715" t="s">
        <v>77</v>
      </c>
      <c r="R715" t="s">
        <v>77</v>
      </c>
      <c r="S715" t="s">
        <v>64</v>
      </c>
      <c r="T715" t="s">
        <v>65</v>
      </c>
      <c r="U715" t="s">
        <v>66</v>
      </c>
      <c r="V715" t="s">
        <v>66</v>
      </c>
      <c r="X715" t="b">
        <v>0</v>
      </c>
      <c r="Y715" t="b">
        <v>0</v>
      </c>
      <c r="Z715" t="b">
        <v>0</v>
      </c>
      <c r="AA715">
        <v>103</v>
      </c>
      <c r="AB715">
        <v>138</v>
      </c>
      <c r="AC715" t="s">
        <v>668</v>
      </c>
      <c r="AD715" t="b">
        <v>0</v>
      </c>
      <c r="AE715" t="b">
        <v>0</v>
      </c>
      <c r="AF715" t="s">
        <v>68</v>
      </c>
      <c r="AG715" t="s">
        <v>60</v>
      </c>
      <c r="AH715" t="s">
        <v>60</v>
      </c>
      <c r="AI715" t="b">
        <v>0</v>
      </c>
      <c r="AJ715" t="s">
        <v>60</v>
      </c>
      <c r="AK715" t="s">
        <v>60</v>
      </c>
      <c r="AL715" t="s">
        <v>60</v>
      </c>
      <c r="AM715" t="s">
        <v>60</v>
      </c>
      <c r="AN715" t="s">
        <v>116</v>
      </c>
      <c r="AO715" t="s">
        <v>70</v>
      </c>
      <c r="AP715" t="b">
        <v>0</v>
      </c>
      <c r="AQ715" t="b">
        <v>0</v>
      </c>
      <c r="AR715" t="s">
        <v>71</v>
      </c>
      <c r="AS715" t="b">
        <v>0</v>
      </c>
      <c r="AT715" t="s">
        <v>681</v>
      </c>
      <c r="AU715" t="s">
        <v>60</v>
      </c>
      <c r="AX715" t="s">
        <v>462</v>
      </c>
      <c r="AY715" t="s">
        <v>60</v>
      </c>
      <c r="BA715" t="b">
        <v>0</v>
      </c>
      <c r="BB715" t="s">
        <v>60</v>
      </c>
      <c r="BD715" t="s">
        <v>60</v>
      </c>
    </row>
    <row r="716" spans="1:56" x14ac:dyDescent="0.25">
      <c r="A716" t="s">
        <v>167</v>
      </c>
      <c r="B716" t="s">
        <v>188</v>
      </c>
      <c r="C716">
        <v>1001405</v>
      </c>
      <c r="D716" t="s">
        <v>58</v>
      </c>
      <c r="E716" t="s">
        <v>58</v>
      </c>
      <c r="F716" t="s">
        <v>658</v>
      </c>
      <c r="G716" t="s">
        <v>718</v>
      </c>
      <c r="H716" t="str">
        <f>"03006"</f>
        <v>03006</v>
      </c>
      <c r="I716" t="s">
        <v>60</v>
      </c>
      <c r="J716" s="2">
        <v>42800</v>
      </c>
      <c r="K716" t="s">
        <v>670</v>
      </c>
      <c r="L716">
        <v>10</v>
      </c>
      <c r="N716" t="str">
        <f t="shared" si="49"/>
        <v>0</v>
      </c>
      <c r="O716">
        <v>10</v>
      </c>
      <c r="P716" t="s">
        <v>62</v>
      </c>
      <c r="Q716" t="s">
        <v>77</v>
      </c>
      <c r="R716" t="s">
        <v>77</v>
      </c>
      <c r="S716" t="s">
        <v>64</v>
      </c>
      <c r="T716" t="s">
        <v>65</v>
      </c>
      <c r="U716" t="s">
        <v>66</v>
      </c>
      <c r="V716" t="s">
        <v>66</v>
      </c>
      <c r="X716" t="b">
        <v>0</v>
      </c>
      <c r="Y716" t="b">
        <v>0</v>
      </c>
      <c r="Z716" t="b">
        <v>0</v>
      </c>
      <c r="AA716">
        <v>103</v>
      </c>
      <c r="AB716">
        <v>92</v>
      </c>
      <c r="AC716" t="s">
        <v>668</v>
      </c>
      <c r="AD716" t="b">
        <v>0</v>
      </c>
      <c r="AE716" t="b">
        <v>0</v>
      </c>
      <c r="AF716" t="s">
        <v>68</v>
      </c>
      <c r="AG716" t="s">
        <v>60</v>
      </c>
      <c r="AH716" t="s">
        <v>60</v>
      </c>
      <c r="AI716" t="b">
        <v>0</v>
      </c>
      <c r="AJ716" t="s">
        <v>60</v>
      </c>
      <c r="AK716" t="s">
        <v>60</v>
      </c>
      <c r="AL716" t="s">
        <v>60</v>
      </c>
      <c r="AM716" t="s">
        <v>60</v>
      </c>
      <c r="AN716" t="s">
        <v>116</v>
      </c>
      <c r="AO716" t="s">
        <v>70</v>
      </c>
      <c r="AP716" t="b">
        <v>0</v>
      </c>
      <c r="AQ716" t="b">
        <v>0</v>
      </c>
      <c r="AR716" t="s">
        <v>71</v>
      </c>
      <c r="AS716" t="b">
        <v>0</v>
      </c>
      <c r="AT716" t="s">
        <v>681</v>
      </c>
      <c r="AU716" t="s">
        <v>60</v>
      </c>
      <c r="AX716" t="s">
        <v>462</v>
      </c>
      <c r="AY716" t="s">
        <v>60</v>
      </c>
      <c r="BA716" t="b">
        <v>0</v>
      </c>
      <c r="BB716" t="s">
        <v>60</v>
      </c>
      <c r="BD716" t="s">
        <v>60</v>
      </c>
    </row>
    <row r="717" spans="1:56" x14ac:dyDescent="0.25">
      <c r="A717" t="s">
        <v>193</v>
      </c>
      <c r="B717" t="s">
        <v>719</v>
      </c>
      <c r="C717">
        <v>7920040</v>
      </c>
      <c r="D717" t="s">
        <v>131</v>
      </c>
      <c r="E717" t="s">
        <v>131</v>
      </c>
      <c r="G717" t="s">
        <v>489</v>
      </c>
      <c r="H717" t="str">
        <f>"06003"</f>
        <v>06003</v>
      </c>
      <c r="I717" t="s">
        <v>60</v>
      </c>
      <c r="J717" s="2">
        <v>42889</v>
      </c>
      <c r="K717" t="s">
        <v>61</v>
      </c>
      <c r="L717">
        <v>2</v>
      </c>
      <c r="N717" t="str">
        <f t="shared" si="49"/>
        <v>0</v>
      </c>
      <c r="O717">
        <v>2</v>
      </c>
      <c r="P717" t="s">
        <v>62</v>
      </c>
      <c r="Q717" t="s">
        <v>77</v>
      </c>
      <c r="R717" t="s">
        <v>77</v>
      </c>
      <c r="S717" t="s">
        <v>64</v>
      </c>
      <c r="T717" t="s">
        <v>65</v>
      </c>
      <c r="U717" t="s">
        <v>66</v>
      </c>
      <c r="V717" t="s">
        <v>66</v>
      </c>
      <c r="X717" t="b">
        <v>1</v>
      </c>
      <c r="Y717" t="b">
        <v>1</v>
      </c>
      <c r="Z717" t="b">
        <v>1</v>
      </c>
      <c r="AA717">
        <v>200</v>
      </c>
      <c r="AB717">
        <v>200</v>
      </c>
      <c r="AC717" t="s">
        <v>67</v>
      </c>
      <c r="AD717" t="b">
        <v>0</v>
      </c>
      <c r="AE717" t="b">
        <v>0</v>
      </c>
      <c r="AF717" t="s">
        <v>68</v>
      </c>
      <c r="AG717" t="s">
        <v>60</v>
      </c>
      <c r="AH717" t="s">
        <v>60</v>
      </c>
      <c r="AI717" t="b">
        <v>1</v>
      </c>
      <c r="AJ717" t="s">
        <v>60</v>
      </c>
      <c r="AK717" t="s">
        <v>60</v>
      </c>
      <c r="AL717" t="s">
        <v>60</v>
      </c>
      <c r="AM717" t="s">
        <v>60</v>
      </c>
      <c r="AN717" t="s">
        <v>69</v>
      </c>
      <c r="AO717" t="s">
        <v>108</v>
      </c>
      <c r="AP717" t="b">
        <v>0</v>
      </c>
      <c r="AQ717" t="b">
        <v>0</v>
      </c>
      <c r="AR717" t="s">
        <v>71</v>
      </c>
      <c r="AS717" t="b">
        <v>0</v>
      </c>
      <c r="AT717" t="s">
        <v>72</v>
      </c>
      <c r="AU717" t="s">
        <v>60</v>
      </c>
      <c r="AX717" t="s">
        <v>462</v>
      </c>
      <c r="AY717" t="s">
        <v>60</v>
      </c>
      <c r="BA717" t="b">
        <v>0</v>
      </c>
      <c r="BB717" t="s">
        <v>60</v>
      </c>
      <c r="BD717" t="s">
        <v>60</v>
      </c>
    </row>
    <row r="718" spans="1:56" x14ac:dyDescent="0.25">
      <c r="A718" t="s">
        <v>284</v>
      </c>
      <c r="B718" t="s">
        <v>434</v>
      </c>
      <c r="C718">
        <v>1200370</v>
      </c>
      <c r="D718" t="s">
        <v>91</v>
      </c>
      <c r="E718" t="s">
        <v>91</v>
      </c>
      <c r="F718" t="s">
        <v>653</v>
      </c>
      <c r="G718" t="s">
        <v>566</v>
      </c>
      <c r="H718">
        <v>11001</v>
      </c>
      <c r="I718" t="s">
        <v>60</v>
      </c>
      <c r="J718" s="2">
        <v>43040</v>
      </c>
      <c r="K718" t="s">
        <v>61</v>
      </c>
      <c r="L718">
        <v>25</v>
      </c>
      <c r="N718" t="str">
        <f t="shared" si="49"/>
        <v>0</v>
      </c>
      <c r="O718">
        <v>25</v>
      </c>
      <c r="P718" t="s">
        <v>83</v>
      </c>
      <c r="Q718" t="s">
        <v>77</v>
      </c>
      <c r="R718" t="s">
        <v>77</v>
      </c>
      <c r="S718" t="s">
        <v>64</v>
      </c>
      <c r="T718" t="s">
        <v>65</v>
      </c>
      <c r="U718" t="s">
        <v>66</v>
      </c>
      <c r="V718" t="s">
        <v>66</v>
      </c>
      <c r="X718" t="b">
        <v>1</v>
      </c>
      <c r="Y718" t="b">
        <v>1</v>
      </c>
      <c r="Z718" t="b">
        <v>1</v>
      </c>
      <c r="AA718">
        <v>103</v>
      </c>
      <c r="AB718">
        <v>230</v>
      </c>
      <c r="AC718" t="s">
        <v>654</v>
      </c>
      <c r="AD718" t="b">
        <v>0</v>
      </c>
      <c r="AE718" t="b">
        <v>0</v>
      </c>
      <c r="AF718" t="s">
        <v>68</v>
      </c>
      <c r="AG718" t="s">
        <v>60</v>
      </c>
      <c r="AH718" t="s">
        <v>60</v>
      </c>
      <c r="AI718" t="b">
        <v>1</v>
      </c>
      <c r="AJ718" t="s">
        <v>60</v>
      </c>
      <c r="AK718" t="s">
        <v>60</v>
      </c>
      <c r="AL718" t="s">
        <v>60</v>
      </c>
      <c r="AM718" t="s">
        <v>60</v>
      </c>
      <c r="AN718" t="s">
        <v>69</v>
      </c>
      <c r="AO718" t="s">
        <v>70</v>
      </c>
      <c r="AP718" t="b">
        <v>0</v>
      </c>
      <c r="AQ718" t="b">
        <v>0</v>
      </c>
      <c r="AR718" t="s">
        <v>71</v>
      </c>
      <c r="AS718" t="b">
        <v>0</v>
      </c>
      <c r="AT718" t="s">
        <v>72</v>
      </c>
      <c r="AU718" t="s">
        <v>60</v>
      </c>
      <c r="AX718" t="s">
        <v>462</v>
      </c>
      <c r="AY718" t="s">
        <v>60</v>
      </c>
      <c r="BA718" t="b">
        <v>0</v>
      </c>
      <c r="BB718" t="s">
        <v>60</v>
      </c>
      <c r="BD718" t="s">
        <v>60</v>
      </c>
    </row>
    <row r="719" spans="1:56" x14ac:dyDescent="0.25">
      <c r="A719" t="s">
        <v>284</v>
      </c>
      <c r="B719" t="s">
        <v>434</v>
      </c>
      <c r="C719">
        <v>1200370</v>
      </c>
      <c r="D719" t="s">
        <v>74</v>
      </c>
      <c r="E719" t="s">
        <v>74</v>
      </c>
      <c r="F719" t="s">
        <v>653</v>
      </c>
      <c r="G719" t="s">
        <v>579</v>
      </c>
      <c r="H719">
        <v>11001</v>
      </c>
      <c r="I719" t="s">
        <v>60</v>
      </c>
      <c r="J719" s="2">
        <v>43040</v>
      </c>
      <c r="K719" t="s">
        <v>61</v>
      </c>
      <c r="L719">
        <v>25</v>
      </c>
      <c r="N719" t="str">
        <f t="shared" si="49"/>
        <v>0</v>
      </c>
      <c r="O719">
        <v>25</v>
      </c>
      <c r="P719" t="s">
        <v>83</v>
      </c>
      <c r="Q719" t="s">
        <v>77</v>
      </c>
      <c r="R719" t="s">
        <v>77</v>
      </c>
      <c r="S719" t="s">
        <v>64</v>
      </c>
      <c r="T719" t="s">
        <v>65</v>
      </c>
      <c r="U719" t="s">
        <v>66</v>
      </c>
      <c r="V719" t="s">
        <v>66</v>
      </c>
      <c r="X719" t="b">
        <v>1</v>
      </c>
      <c r="Y719" t="b">
        <v>1</v>
      </c>
      <c r="Z719" t="b">
        <v>1</v>
      </c>
      <c r="AA719">
        <v>103</v>
      </c>
      <c r="AB719">
        <v>235</v>
      </c>
      <c r="AC719" t="s">
        <v>654</v>
      </c>
      <c r="AD719" t="b">
        <v>0</v>
      </c>
      <c r="AE719" t="b">
        <v>0</v>
      </c>
      <c r="AF719" t="s">
        <v>68</v>
      </c>
      <c r="AG719" t="s">
        <v>60</v>
      </c>
      <c r="AH719" t="s">
        <v>60</v>
      </c>
      <c r="AI719" t="b">
        <v>1</v>
      </c>
      <c r="AJ719" t="s">
        <v>60</v>
      </c>
      <c r="AK719" t="s">
        <v>60</v>
      </c>
      <c r="AL719" t="s">
        <v>60</v>
      </c>
      <c r="AM719" t="s">
        <v>60</v>
      </c>
      <c r="AN719" t="s">
        <v>69</v>
      </c>
      <c r="AO719" t="s">
        <v>70</v>
      </c>
      <c r="AP719" t="b">
        <v>0</v>
      </c>
      <c r="AQ719" t="b">
        <v>0</v>
      </c>
      <c r="AR719" t="s">
        <v>71</v>
      </c>
      <c r="AS719" t="b">
        <v>0</v>
      </c>
      <c r="AT719" t="s">
        <v>72</v>
      </c>
      <c r="AU719" t="s">
        <v>60</v>
      </c>
      <c r="AX719" t="s">
        <v>462</v>
      </c>
      <c r="AY719" t="s">
        <v>60</v>
      </c>
      <c r="BA719" t="b">
        <v>0</v>
      </c>
      <c r="BB719" t="s">
        <v>60</v>
      </c>
      <c r="BD719" t="s">
        <v>60</v>
      </c>
    </row>
    <row r="720" spans="1:56" x14ac:dyDescent="0.25">
      <c r="A720" t="s">
        <v>284</v>
      </c>
      <c r="B720" t="s">
        <v>434</v>
      </c>
      <c r="C720">
        <v>1200370</v>
      </c>
      <c r="D720" t="s">
        <v>89</v>
      </c>
      <c r="E720" t="s">
        <v>89</v>
      </c>
      <c r="F720" t="s">
        <v>653</v>
      </c>
      <c r="G720" t="s">
        <v>707</v>
      </c>
      <c r="H720">
        <v>11001</v>
      </c>
      <c r="I720" t="s">
        <v>60</v>
      </c>
      <c r="J720" s="2">
        <v>43040</v>
      </c>
      <c r="K720" t="s">
        <v>61</v>
      </c>
      <c r="L720">
        <v>25</v>
      </c>
      <c r="N720" t="str">
        <f t="shared" si="49"/>
        <v>0</v>
      </c>
      <c r="O720">
        <v>25</v>
      </c>
      <c r="P720" t="s">
        <v>83</v>
      </c>
      <c r="Q720" t="s">
        <v>77</v>
      </c>
      <c r="R720" t="s">
        <v>77</v>
      </c>
      <c r="S720" t="s">
        <v>64</v>
      </c>
      <c r="T720" t="s">
        <v>65</v>
      </c>
      <c r="U720" t="s">
        <v>66</v>
      </c>
      <c r="V720" t="s">
        <v>66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654</v>
      </c>
      <c r="AD720" t="b">
        <v>0</v>
      </c>
      <c r="AE720" t="b">
        <v>0</v>
      </c>
      <c r="AF720" t="s">
        <v>68</v>
      </c>
      <c r="AG720" t="s">
        <v>60</v>
      </c>
      <c r="AH720" t="s">
        <v>60</v>
      </c>
      <c r="AI720" t="b">
        <v>1</v>
      </c>
      <c r="AJ720" t="s">
        <v>60</v>
      </c>
      <c r="AK720" t="s">
        <v>60</v>
      </c>
      <c r="AL720" t="s">
        <v>60</v>
      </c>
      <c r="AM720" t="s">
        <v>60</v>
      </c>
      <c r="AN720" t="s">
        <v>69</v>
      </c>
      <c r="AO720" t="s">
        <v>70</v>
      </c>
      <c r="AP720" t="b">
        <v>0</v>
      </c>
      <c r="AQ720" t="b">
        <v>0</v>
      </c>
      <c r="AR720" t="s">
        <v>71</v>
      </c>
      <c r="AS720" t="b">
        <v>0</v>
      </c>
      <c r="AT720" t="s">
        <v>72</v>
      </c>
      <c r="AU720" t="s">
        <v>60</v>
      </c>
      <c r="AX720" t="s">
        <v>462</v>
      </c>
      <c r="AY720" t="s">
        <v>60</v>
      </c>
      <c r="BA720" t="b">
        <v>0</v>
      </c>
      <c r="BB720" t="s">
        <v>60</v>
      </c>
      <c r="BD720" t="s">
        <v>60</v>
      </c>
    </row>
    <row r="721" spans="1:56" x14ac:dyDescent="0.25">
      <c r="A721" t="s">
        <v>284</v>
      </c>
      <c r="B721" t="s">
        <v>434</v>
      </c>
      <c r="C721">
        <v>1200370</v>
      </c>
      <c r="D721" t="s">
        <v>58</v>
      </c>
      <c r="E721" t="s">
        <v>58</v>
      </c>
      <c r="F721" t="s">
        <v>653</v>
      </c>
      <c r="G721" t="s">
        <v>720</v>
      </c>
      <c r="H721">
        <v>11001</v>
      </c>
      <c r="I721" t="s">
        <v>60</v>
      </c>
      <c r="J721" s="2">
        <v>43040</v>
      </c>
      <c r="K721" t="s">
        <v>61</v>
      </c>
      <c r="L721">
        <v>25</v>
      </c>
      <c r="N721" t="str">
        <f t="shared" si="49"/>
        <v>0</v>
      </c>
      <c r="O721">
        <v>25</v>
      </c>
      <c r="P721" t="s">
        <v>83</v>
      </c>
      <c r="Q721" t="s">
        <v>77</v>
      </c>
      <c r="R721" t="s">
        <v>77</v>
      </c>
      <c r="S721" t="s">
        <v>64</v>
      </c>
      <c r="T721" t="s">
        <v>65</v>
      </c>
      <c r="U721" t="s">
        <v>66</v>
      </c>
      <c r="V721" t="s">
        <v>66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654</v>
      </c>
      <c r="AD721" t="b">
        <v>0</v>
      </c>
      <c r="AE721" t="b">
        <v>0</v>
      </c>
      <c r="AF721" t="s">
        <v>68</v>
      </c>
      <c r="AG721" t="s">
        <v>60</v>
      </c>
      <c r="AH721" t="s">
        <v>60</v>
      </c>
      <c r="AI721" t="b">
        <v>1</v>
      </c>
      <c r="AJ721" t="s">
        <v>60</v>
      </c>
      <c r="AK721" t="s">
        <v>60</v>
      </c>
      <c r="AL721" t="s">
        <v>60</v>
      </c>
      <c r="AM721" t="s">
        <v>60</v>
      </c>
      <c r="AN721" t="s">
        <v>69</v>
      </c>
      <c r="AO721" t="s">
        <v>70</v>
      </c>
      <c r="AP721" t="b">
        <v>0</v>
      </c>
      <c r="AQ721" t="b">
        <v>0</v>
      </c>
      <c r="AR721" t="s">
        <v>71</v>
      </c>
      <c r="AS721" t="b">
        <v>0</v>
      </c>
      <c r="AT721" t="s">
        <v>72</v>
      </c>
      <c r="AU721" t="s">
        <v>60</v>
      </c>
      <c r="AX721" t="s">
        <v>462</v>
      </c>
      <c r="AY721" t="s">
        <v>60</v>
      </c>
      <c r="BA721" t="b">
        <v>0</v>
      </c>
      <c r="BB721" t="s">
        <v>60</v>
      </c>
      <c r="BD721" t="s">
        <v>60</v>
      </c>
    </row>
    <row r="722" spans="1:56" x14ac:dyDescent="0.25">
      <c r="A722" t="s">
        <v>379</v>
      </c>
      <c r="B722" t="s">
        <v>382</v>
      </c>
      <c r="C722">
        <v>8720330</v>
      </c>
      <c r="D722" t="s">
        <v>58</v>
      </c>
      <c r="E722" t="s">
        <v>58</v>
      </c>
      <c r="G722" t="s">
        <v>489</v>
      </c>
      <c r="H722">
        <v>15004</v>
      </c>
      <c r="I722" t="s">
        <v>60</v>
      </c>
      <c r="J722" t="s">
        <v>381</v>
      </c>
      <c r="K722" t="s">
        <v>61</v>
      </c>
      <c r="L722">
        <v>15</v>
      </c>
      <c r="N722" t="str">
        <f t="shared" si="49"/>
        <v>0</v>
      </c>
      <c r="O722">
        <v>15</v>
      </c>
      <c r="P722" t="s">
        <v>62</v>
      </c>
      <c r="Q722" t="s">
        <v>63</v>
      </c>
      <c r="R722" t="s">
        <v>63</v>
      </c>
      <c r="S722" t="s">
        <v>64</v>
      </c>
      <c r="T722" t="s">
        <v>65</v>
      </c>
      <c r="U722" t="s">
        <v>66</v>
      </c>
      <c r="V722" t="s">
        <v>66</v>
      </c>
      <c r="X722" t="b">
        <v>1</v>
      </c>
      <c r="Y722" t="b">
        <v>1</v>
      </c>
      <c r="Z722" t="b">
        <v>1</v>
      </c>
      <c r="AA722">
        <v>300</v>
      </c>
      <c r="AB722">
        <v>230</v>
      </c>
      <c r="AC722" t="s">
        <v>67</v>
      </c>
      <c r="AD722" t="b">
        <v>0</v>
      </c>
      <c r="AE722" t="b">
        <v>0</v>
      </c>
      <c r="AF722" t="s">
        <v>68</v>
      </c>
      <c r="AG722" t="s">
        <v>60</v>
      </c>
      <c r="AH722" t="s">
        <v>60</v>
      </c>
      <c r="AI722" t="b">
        <v>1</v>
      </c>
      <c r="AJ722" t="s">
        <v>60</v>
      </c>
      <c r="AK722" t="s">
        <v>60</v>
      </c>
      <c r="AL722" t="s">
        <v>60</v>
      </c>
      <c r="AM722" t="s">
        <v>60</v>
      </c>
      <c r="AN722" t="s">
        <v>69</v>
      </c>
      <c r="AO722" t="s">
        <v>108</v>
      </c>
      <c r="AP722" t="b">
        <v>0</v>
      </c>
      <c r="AQ722" t="b">
        <v>0</v>
      </c>
      <c r="AR722" t="s">
        <v>71</v>
      </c>
      <c r="AS722" t="b">
        <v>0</v>
      </c>
      <c r="AT722" t="s">
        <v>72</v>
      </c>
      <c r="AU722" t="s">
        <v>60</v>
      </c>
      <c r="AX722" t="s">
        <v>462</v>
      </c>
      <c r="AY722" t="s">
        <v>60</v>
      </c>
      <c r="BA722" t="b">
        <v>0</v>
      </c>
      <c r="BB722" t="s">
        <v>60</v>
      </c>
      <c r="BC722">
        <v>8720300</v>
      </c>
      <c r="BD722" t="s">
        <v>60</v>
      </c>
    </row>
    <row r="723" spans="1:56" x14ac:dyDescent="0.25">
      <c r="A723" t="s">
        <v>96</v>
      </c>
      <c r="B723" t="s">
        <v>99</v>
      </c>
      <c r="C723">
        <v>2100310</v>
      </c>
      <c r="D723" t="s">
        <v>131</v>
      </c>
      <c r="E723" t="s">
        <v>131</v>
      </c>
      <c r="F723" t="s">
        <v>75</v>
      </c>
      <c r="G723" t="s">
        <v>493</v>
      </c>
      <c r="H723" t="str">
        <f>"09057"</f>
        <v>09057</v>
      </c>
      <c r="I723" t="s">
        <v>60</v>
      </c>
      <c r="J723" s="1">
        <v>21064</v>
      </c>
      <c r="K723" t="s">
        <v>61</v>
      </c>
      <c r="L723">
        <v>25</v>
      </c>
      <c r="M723" t="str">
        <f>"0"</f>
        <v>0</v>
      </c>
      <c r="N723" t="str">
        <f t="shared" si="49"/>
        <v>0</v>
      </c>
      <c r="O723">
        <v>25</v>
      </c>
      <c r="P723" t="s">
        <v>62</v>
      </c>
      <c r="Q723" t="s">
        <v>77</v>
      </c>
      <c r="R723" t="s">
        <v>77</v>
      </c>
      <c r="S723" t="s">
        <v>64</v>
      </c>
      <c r="T723" t="s">
        <v>65</v>
      </c>
      <c r="U723" t="s">
        <v>66</v>
      </c>
      <c r="V723" t="s">
        <v>66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67</v>
      </c>
      <c r="AD723" t="b">
        <v>0</v>
      </c>
      <c r="AE723" t="b">
        <v>0</v>
      </c>
      <c r="AF723" t="s">
        <v>68</v>
      </c>
      <c r="AG723" t="s">
        <v>60</v>
      </c>
      <c r="AH723" t="s">
        <v>60</v>
      </c>
      <c r="AI723" t="b">
        <v>1</v>
      </c>
      <c r="AJ723" t="s">
        <v>60</v>
      </c>
      <c r="AK723" t="s">
        <v>60</v>
      </c>
      <c r="AL723" t="s">
        <v>60</v>
      </c>
      <c r="AM723" t="s">
        <v>60</v>
      </c>
      <c r="AN723" t="s">
        <v>69</v>
      </c>
      <c r="AO723" t="s">
        <v>70</v>
      </c>
      <c r="AP723" t="b">
        <v>0</v>
      </c>
      <c r="AQ723" t="b">
        <v>0</v>
      </c>
      <c r="AR723" t="s">
        <v>71</v>
      </c>
      <c r="AS723" t="b">
        <v>0</v>
      </c>
      <c r="AT723" t="s">
        <v>72</v>
      </c>
      <c r="AU723" t="s">
        <v>60</v>
      </c>
      <c r="AX723" t="s">
        <v>462</v>
      </c>
      <c r="AY723" t="s">
        <v>60</v>
      </c>
      <c r="BA723" t="b">
        <v>0</v>
      </c>
      <c r="BB723" t="s">
        <v>60</v>
      </c>
      <c r="BD723" t="s">
        <v>60</v>
      </c>
    </row>
    <row r="724" spans="1:56" x14ac:dyDescent="0.25">
      <c r="A724" t="s">
        <v>284</v>
      </c>
      <c r="B724" t="s">
        <v>434</v>
      </c>
      <c r="C724">
        <v>1200370</v>
      </c>
      <c r="D724" t="s">
        <v>81</v>
      </c>
      <c r="E724" t="s">
        <v>81</v>
      </c>
      <c r="F724" t="s">
        <v>653</v>
      </c>
      <c r="G724" t="s">
        <v>637</v>
      </c>
      <c r="H724">
        <v>11001</v>
      </c>
      <c r="I724" t="s">
        <v>60</v>
      </c>
      <c r="J724" s="2">
        <v>43040</v>
      </c>
      <c r="K724" t="s">
        <v>61</v>
      </c>
      <c r="L724">
        <v>25</v>
      </c>
      <c r="N724" t="str">
        <f t="shared" si="49"/>
        <v>0</v>
      </c>
      <c r="O724">
        <v>25</v>
      </c>
      <c r="P724" t="s">
        <v>83</v>
      </c>
      <c r="Q724" t="s">
        <v>77</v>
      </c>
      <c r="R724" t="s">
        <v>77</v>
      </c>
      <c r="S724" t="s">
        <v>64</v>
      </c>
      <c r="T724" t="s">
        <v>65</v>
      </c>
      <c r="U724" t="s">
        <v>66</v>
      </c>
      <c r="V724" t="s">
        <v>66</v>
      </c>
      <c r="X724" t="b">
        <v>1</v>
      </c>
      <c r="Y724" t="b">
        <v>1</v>
      </c>
      <c r="Z724" t="b">
        <v>1</v>
      </c>
      <c r="AA724">
        <v>103</v>
      </c>
      <c r="AB724">
        <v>235</v>
      </c>
      <c r="AC724" t="s">
        <v>654</v>
      </c>
      <c r="AD724" t="b">
        <v>0</v>
      </c>
      <c r="AE724" t="b">
        <v>0</v>
      </c>
      <c r="AF724" t="s">
        <v>68</v>
      </c>
      <c r="AG724" t="s">
        <v>60</v>
      </c>
      <c r="AH724" t="s">
        <v>60</v>
      </c>
      <c r="AI724" t="b">
        <v>1</v>
      </c>
      <c r="AJ724" t="s">
        <v>60</v>
      </c>
      <c r="AK724" t="s">
        <v>60</v>
      </c>
      <c r="AL724" t="s">
        <v>60</v>
      </c>
      <c r="AM724" t="s">
        <v>60</v>
      </c>
      <c r="AN724" t="s">
        <v>69</v>
      </c>
      <c r="AO724" t="s">
        <v>70</v>
      </c>
      <c r="AP724" t="b">
        <v>0</v>
      </c>
      <c r="AQ724" t="b">
        <v>0</v>
      </c>
      <c r="AR724" t="s">
        <v>71</v>
      </c>
      <c r="AS724" t="b">
        <v>0</v>
      </c>
      <c r="AT724" t="s">
        <v>72</v>
      </c>
      <c r="AU724" t="s">
        <v>60</v>
      </c>
      <c r="AX724" t="s">
        <v>462</v>
      </c>
      <c r="AY724" t="s">
        <v>60</v>
      </c>
      <c r="BA724" t="b">
        <v>0</v>
      </c>
      <c r="BB724" t="s">
        <v>60</v>
      </c>
      <c r="BD724" t="s">
        <v>60</v>
      </c>
    </row>
    <row r="725" spans="1:56" x14ac:dyDescent="0.25">
      <c r="A725" t="s">
        <v>205</v>
      </c>
      <c r="B725" t="s">
        <v>540</v>
      </c>
      <c r="C725" t="str">
        <f>"0109360"</f>
        <v>0109360</v>
      </c>
      <c r="D725" t="s">
        <v>87</v>
      </c>
      <c r="E725" t="s">
        <v>87</v>
      </c>
      <c r="F725" t="s">
        <v>218</v>
      </c>
      <c r="G725" t="s">
        <v>513</v>
      </c>
      <c r="H725" t="str">
        <f>"07001"</f>
        <v>07001</v>
      </c>
      <c r="I725" t="s">
        <v>60</v>
      </c>
      <c r="J725" s="2">
        <v>42917</v>
      </c>
      <c r="K725" t="s">
        <v>61</v>
      </c>
      <c r="L725">
        <v>2</v>
      </c>
      <c r="M725" t="str">
        <f>"0"</f>
        <v>0</v>
      </c>
      <c r="N725" t="str">
        <f t="shared" si="49"/>
        <v>0</v>
      </c>
      <c r="O725">
        <v>2</v>
      </c>
      <c r="P725" t="s">
        <v>62</v>
      </c>
      <c r="Q725" t="s">
        <v>63</v>
      </c>
      <c r="R725" t="s">
        <v>63</v>
      </c>
      <c r="S725" t="s">
        <v>64</v>
      </c>
      <c r="T725" t="s">
        <v>65</v>
      </c>
      <c r="U725" t="s">
        <v>66</v>
      </c>
      <c r="V725" t="s">
        <v>66</v>
      </c>
      <c r="X725" t="b">
        <v>1</v>
      </c>
      <c r="Y725" t="b">
        <v>1</v>
      </c>
      <c r="Z725" t="b">
        <v>1</v>
      </c>
      <c r="AA725">
        <v>103</v>
      </c>
      <c r="AB725">
        <v>235</v>
      </c>
      <c r="AC725" t="s">
        <v>67</v>
      </c>
      <c r="AD725" t="b">
        <v>0</v>
      </c>
      <c r="AE725" t="b">
        <v>0</v>
      </c>
      <c r="AF725" t="s">
        <v>68</v>
      </c>
      <c r="AG725" t="s">
        <v>60</v>
      </c>
      <c r="AH725" t="s">
        <v>60</v>
      </c>
      <c r="AI725" t="b">
        <v>1</v>
      </c>
      <c r="AJ725" t="s">
        <v>60</v>
      </c>
      <c r="AK725" t="s">
        <v>60</v>
      </c>
      <c r="AL725" t="s">
        <v>60</v>
      </c>
      <c r="AM725" t="s">
        <v>60</v>
      </c>
      <c r="AN725" t="s">
        <v>69</v>
      </c>
      <c r="AO725" t="s">
        <v>70</v>
      </c>
      <c r="AP725" t="b">
        <v>0</v>
      </c>
      <c r="AQ725" t="b">
        <v>0</v>
      </c>
      <c r="AR725" t="s">
        <v>71</v>
      </c>
      <c r="AS725" t="b">
        <v>0</v>
      </c>
      <c r="AT725" t="s">
        <v>72</v>
      </c>
      <c r="AU725" t="s">
        <v>60</v>
      </c>
      <c r="AX725" t="s">
        <v>462</v>
      </c>
      <c r="AY725" t="s">
        <v>60</v>
      </c>
      <c r="BA725" t="b">
        <v>0</v>
      </c>
      <c r="BB725" t="s">
        <v>60</v>
      </c>
      <c r="BD725" t="s">
        <v>60</v>
      </c>
    </row>
    <row r="726" spans="1:56" x14ac:dyDescent="0.25">
      <c r="A726" t="s">
        <v>124</v>
      </c>
      <c r="B726" t="s">
        <v>463</v>
      </c>
      <c r="C726">
        <v>1000410</v>
      </c>
      <c r="D726" t="s">
        <v>74</v>
      </c>
      <c r="E726" t="s">
        <v>89</v>
      </c>
      <c r="F726" t="s">
        <v>144</v>
      </c>
      <c r="G726" t="s">
        <v>721</v>
      </c>
      <c r="H726" t="str">
        <f>"03003"</f>
        <v>03003</v>
      </c>
      <c r="I726" t="s">
        <v>60</v>
      </c>
      <c r="J726" s="2">
        <v>42797</v>
      </c>
      <c r="K726" t="s">
        <v>61</v>
      </c>
      <c r="L726">
        <v>18</v>
      </c>
      <c r="M726" t="str">
        <f>"0"</f>
        <v>0</v>
      </c>
      <c r="N726" t="str">
        <f t="shared" si="49"/>
        <v>0</v>
      </c>
      <c r="O726">
        <v>18</v>
      </c>
      <c r="P726" t="s">
        <v>62</v>
      </c>
      <c r="Q726" t="s">
        <v>77</v>
      </c>
      <c r="R726" t="s">
        <v>77</v>
      </c>
      <c r="S726" t="s">
        <v>64</v>
      </c>
      <c r="T726" t="s">
        <v>65</v>
      </c>
      <c r="U726" t="s">
        <v>66</v>
      </c>
      <c r="V726" t="s">
        <v>66</v>
      </c>
      <c r="X726" t="b">
        <v>0</v>
      </c>
      <c r="Y726" t="b">
        <v>0</v>
      </c>
      <c r="Z726" t="b">
        <v>0</v>
      </c>
      <c r="AA726">
        <v>200</v>
      </c>
      <c r="AB726">
        <v>465</v>
      </c>
      <c r="AC726" t="s">
        <v>67</v>
      </c>
      <c r="AD726" t="b">
        <v>0</v>
      </c>
      <c r="AE726" t="b">
        <v>0</v>
      </c>
      <c r="AF726" t="s">
        <v>68</v>
      </c>
      <c r="AG726" t="s">
        <v>60</v>
      </c>
      <c r="AH726" t="s">
        <v>60</v>
      </c>
      <c r="AI726" t="b">
        <v>1</v>
      </c>
      <c r="AJ726" t="s">
        <v>60</v>
      </c>
      <c r="AK726" t="s">
        <v>60</v>
      </c>
      <c r="AL726" t="s">
        <v>60</v>
      </c>
      <c r="AM726" t="s">
        <v>60</v>
      </c>
      <c r="AN726" t="s">
        <v>69</v>
      </c>
      <c r="AO726" t="s">
        <v>70</v>
      </c>
      <c r="AP726" t="b">
        <v>0</v>
      </c>
      <c r="AQ726" t="b">
        <v>0</v>
      </c>
      <c r="AR726" t="s">
        <v>142</v>
      </c>
      <c r="AS726" t="b">
        <v>0</v>
      </c>
      <c r="AT726" t="s">
        <v>72</v>
      </c>
      <c r="AU726" t="s">
        <v>60</v>
      </c>
      <c r="AX726" t="s">
        <v>462</v>
      </c>
      <c r="AY726" t="s">
        <v>60</v>
      </c>
      <c r="BA726" t="b">
        <v>0</v>
      </c>
      <c r="BB726" t="s">
        <v>60</v>
      </c>
      <c r="BD726" t="s">
        <v>60</v>
      </c>
    </row>
    <row r="727" spans="1:56" x14ac:dyDescent="0.25">
      <c r="A727" t="s">
        <v>353</v>
      </c>
      <c r="B727" t="s">
        <v>367</v>
      </c>
      <c r="C727">
        <v>2003340</v>
      </c>
      <c r="D727" t="s">
        <v>91</v>
      </c>
      <c r="E727" t="s">
        <v>91</v>
      </c>
      <c r="F727" t="s">
        <v>678</v>
      </c>
      <c r="G727" t="s">
        <v>700</v>
      </c>
      <c r="H727" t="str">
        <f>"03021"</f>
        <v>03021</v>
      </c>
      <c r="I727" t="s">
        <v>60</v>
      </c>
      <c r="J727" s="2">
        <v>42815</v>
      </c>
      <c r="K727" t="s">
        <v>670</v>
      </c>
      <c r="L727">
        <v>5</v>
      </c>
      <c r="N727" t="str">
        <f t="shared" si="49"/>
        <v>0</v>
      </c>
      <c r="O727">
        <v>5</v>
      </c>
      <c r="P727" t="s">
        <v>62</v>
      </c>
      <c r="Q727" t="s">
        <v>77</v>
      </c>
      <c r="R727" t="s">
        <v>77</v>
      </c>
      <c r="S727" t="s">
        <v>64</v>
      </c>
      <c r="T727" t="s">
        <v>65</v>
      </c>
      <c r="U727" t="s">
        <v>66</v>
      </c>
      <c r="V727" t="s">
        <v>66</v>
      </c>
      <c r="X727" t="b">
        <v>0</v>
      </c>
      <c r="Y727" t="b">
        <v>0</v>
      </c>
      <c r="Z727" t="b">
        <v>0</v>
      </c>
      <c r="AA727">
        <v>103</v>
      </c>
      <c r="AB727">
        <v>92</v>
      </c>
      <c r="AC727" t="s">
        <v>668</v>
      </c>
      <c r="AD727" t="b">
        <v>0</v>
      </c>
      <c r="AE727" t="b">
        <v>0</v>
      </c>
      <c r="AF727" t="s">
        <v>68</v>
      </c>
      <c r="AG727" t="s">
        <v>60</v>
      </c>
      <c r="AH727" t="s">
        <v>60</v>
      </c>
      <c r="AI727" t="b">
        <v>0</v>
      </c>
      <c r="AJ727" t="s">
        <v>60</v>
      </c>
      <c r="AK727" t="s">
        <v>60</v>
      </c>
      <c r="AL727" t="s">
        <v>60</v>
      </c>
      <c r="AM727" t="s">
        <v>60</v>
      </c>
      <c r="AN727" t="s">
        <v>116</v>
      </c>
      <c r="AO727" t="s">
        <v>70</v>
      </c>
      <c r="AP727" t="b">
        <v>0</v>
      </c>
      <c r="AQ727" t="b">
        <v>0</v>
      </c>
      <c r="AR727" t="s">
        <v>71</v>
      </c>
      <c r="AS727" t="b">
        <v>0</v>
      </c>
      <c r="AT727" t="s">
        <v>72</v>
      </c>
      <c r="AU727" t="s">
        <v>60</v>
      </c>
      <c r="AX727" t="s">
        <v>462</v>
      </c>
      <c r="AY727" t="s">
        <v>60</v>
      </c>
      <c r="BA727" t="b">
        <v>0</v>
      </c>
      <c r="BB727" t="s">
        <v>60</v>
      </c>
      <c r="BD727" t="s">
        <v>60</v>
      </c>
    </row>
    <row r="728" spans="1:56" x14ac:dyDescent="0.25">
      <c r="A728" t="s">
        <v>167</v>
      </c>
      <c r="B728" t="s">
        <v>188</v>
      </c>
      <c r="C728">
        <v>1001405</v>
      </c>
      <c r="D728" t="s">
        <v>58</v>
      </c>
      <c r="E728" t="s">
        <v>58</v>
      </c>
      <c r="F728" t="s">
        <v>678</v>
      </c>
      <c r="G728" t="s">
        <v>692</v>
      </c>
      <c r="H728" t="str">
        <f>"03006"</f>
        <v>03006</v>
      </c>
      <c r="I728" t="s">
        <v>60</v>
      </c>
      <c r="J728" s="2">
        <v>42800</v>
      </c>
      <c r="K728" t="s">
        <v>667</v>
      </c>
      <c r="L728">
        <v>5</v>
      </c>
      <c r="N728" t="str">
        <f t="shared" si="49"/>
        <v>0</v>
      </c>
      <c r="O728">
        <v>5</v>
      </c>
      <c r="P728" t="s">
        <v>62</v>
      </c>
      <c r="Q728" t="s">
        <v>77</v>
      </c>
      <c r="R728" t="s">
        <v>77</v>
      </c>
      <c r="S728" t="s">
        <v>64</v>
      </c>
      <c r="T728" t="s">
        <v>65</v>
      </c>
      <c r="U728" t="s">
        <v>66</v>
      </c>
      <c r="V728" t="s">
        <v>66</v>
      </c>
      <c r="X728" t="b">
        <v>0</v>
      </c>
      <c r="Y728" t="b">
        <v>0</v>
      </c>
      <c r="Z728" t="b">
        <v>0</v>
      </c>
      <c r="AA728">
        <v>103</v>
      </c>
      <c r="AB728">
        <v>138</v>
      </c>
      <c r="AC728" t="s">
        <v>668</v>
      </c>
      <c r="AD728" t="b">
        <v>0</v>
      </c>
      <c r="AE728" t="b">
        <v>0</v>
      </c>
      <c r="AF728" t="s">
        <v>68</v>
      </c>
      <c r="AG728" t="s">
        <v>60</v>
      </c>
      <c r="AH728" t="s">
        <v>60</v>
      </c>
      <c r="AI728" t="b">
        <v>0</v>
      </c>
      <c r="AJ728" t="s">
        <v>60</v>
      </c>
      <c r="AK728" t="s">
        <v>60</v>
      </c>
      <c r="AL728" t="s">
        <v>60</v>
      </c>
      <c r="AM728" t="s">
        <v>60</v>
      </c>
      <c r="AN728" t="s">
        <v>116</v>
      </c>
      <c r="AO728" t="s">
        <v>70</v>
      </c>
      <c r="AP728" t="b">
        <v>0</v>
      </c>
      <c r="AQ728" t="b">
        <v>0</v>
      </c>
      <c r="AR728" t="s">
        <v>71</v>
      </c>
      <c r="AS728" t="b">
        <v>0</v>
      </c>
      <c r="AT728" t="s">
        <v>72</v>
      </c>
      <c r="AU728" t="s">
        <v>60</v>
      </c>
      <c r="AX728" t="s">
        <v>462</v>
      </c>
      <c r="AY728" t="s">
        <v>60</v>
      </c>
      <c r="BA728" t="b">
        <v>0</v>
      </c>
      <c r="BB728" t="s">
        <v>60</v>
      </c>
      <c r="BD728" t="s">
        <v>60</v>
      </c>
    </row>
    <row r="729" spans="1:56" x14ac:dyDescent="0.25">
      <c r="A729" t="s">
        <v>167</v>
      </c>
      <c r="B729" t="s">
        <v>188</v>
      </c>
      <c r="C729">
        <v>1001405</v>
      </c>
      <c r="D729" t="s">
        <v>87</v>
      </c>
      <c r="E729" t="s">
        <v>87</v>
      </c>
      <c r="F729" t="s">
        <v>678</v>
      </c>
      <c r="G729" t="s">
        <v>722</v>
      </c>
      <c r="H729" t="str">
        <f>"03006"</f>
        <v>03006</v>
      </c>
      <c r="I729" t="s">
        <v>60</v>
      </c>
      <c r="J729" s="2">
        <v>42800</v>
      </c>
      <c r="K729" t="s">
        <v>667</v>
      </c>
      <c r="L729">
        <v>5</v>
      </c>
      <c r="N729" t="str">
        <f t="shared" si="49"/>
        <v>0</v>
      </c>
      <c r="O729">
        <v>5</v>
      </c>
      <c r="P729" t="s">
        <v>62</v>
      </c>
      <c r="Q729" t="s">
        <v>77</v>
      </c>
      <c r="R729" t="s">
        <v>77</v>
      </c>
      <c r="S729" t="s">
        <v>64</v>
      </c>
      <c r="T729" t="s">
        <v>65</v>
      </c>
      <c r="U729" t="s">
        <v>66</v>
      </c>
      <c r="V729" t="s">
        <v>66</v>
      </c>
      <c r="X729" t="b">
        <v>0</v>
      </c>
      <c r="Y729" t="b">
        <v>0</v>
      </c>
      <c r="Z729" t="b">
        <v>0</v>
      </c>
      <c r="AA729">
        <v>200</v>
      </c>
      <c r="AB729">
        <v>141</v>
      </c>
      <c r="AC729" t="s">
        <v>668</v>
      </c>
      <c r="AD729" t="b">
        <v>0</v>
      </c>
      <c r="AE729" t="b">
        <v>0</v>
      </c>
      <c r="AF729" t="s">
        <v>68</v>
      </c>
      <c r="AG729" t="s">
        <v>60</v>
      </c>
      <c r="AH729" t="s">
        <v>60</v>
      </c>
      <c r="AI729" t="b">
        <v>0</v>
      </c>
      <c r="AJ729" t="s">
        <v>60</v>
      </c>
      <c r="AK729" t="s">
        <v>60</v>
      </c>
      <c r="AL729" t="s">
        <v>60</v>
      </c>
      <c r="AM729" t="s">
        <v>60</v>
      </c>
      <c r="AN729" t="s">
        <v>116</v>
      </c>
      <c r="AO729" t="s">
        <v>70</v>
      </c>
      <c r="AP729" t="b">
        <v>0</v>
      </c>
      <c r="AQ729" t="b">
        <v>0</v>
      </c>
      <c r="AR729" t="s">
        <v>71</v>
      </c>
      <c r="AS729" t="b">
        <v>0</v>
      </c>
      <c r="AT729" t="s">
        <v>72</v>
      </c>
      <c r="AU729" t="s">
        <v>60</v>
      </c>
      <c r="AX729" t="s">
        <v>462</v>
      </c>
      <c r="AY729" t="s">
        <v>60</v>
      </c>
      <c r="BA729" t="b">
        <v>0</v>
      </c>
      <c r="BB729" t="s">
        <v>60</v>
      </c>
      <c r="BD729" t="s">
        <v>60</v>
      </c>
    </row>
    <row r="730" spans="1:56" x14ac:dyDescent="0.25">
      <c r="A730" t="s">
        <v>353</v>
      </c>
      <c r="B730" t="s">
        <v>375</v>
      </c>
      <c r="C730">
        <v>2001310</v>
      </c>
      <c r="D730" t="s">
        <v>89</v>
      </c>
      <c r="E730" t="s">
        <v>89</v>
      </c>
      <c r="F730" t="s">
        <v>665</v>
      </c>
      <c r="G730" t="s">
        <v>723</v>
      </c>
      <c r="H730">
        <v>15007</v>
      </c>
      <c r="I730" t="s">
        <v>60</v>
      </c>
      <c r="J730" t="s">
        <v>372</v>
      </c>
      <c r="K730" t="s">
        <v>667</v>
      </c>
      <c r="L730">
        <v>10</v>
      </c>
      <c r="N730" t="str">
        <f t="shared" si="49"/>
        <v>0</v>
      </c>
      <c r="O730">
        <v>10</v>
      </c>
      <c r="P730" t="s">
        <v>83</v>
      </c>
      <c r="Q730" t="s">
        <v>77</v>
      </c>
      <c r="R730" t="s">
        <v>77</v>
      </c>
      <c r="S730" t="s">
        <v>64</v>
      </c>
      <c r="T730" t="s">
        <v>65</v>
      </c>
      <c r="U730" t="s">
        <v>66</v>
      </c>
      <c r="V730" t="s">
        <v>66</v>
      </c>
      <c r="X730" t="b">
        <v>0</v>
      </c>
      <c r="Y730" t="b">
        <v>0</v>
      </c>
      <c r="Z730" t="b">
        <v>0</v>
      </c>
      <c r="AA730">
        <v>103</v>
      </c>
      <c r="AB730">
        <v>138</v>
      </c>
      <c r="AC730" t="s">
        <v>668</v>
      </c>
      <c r="AD730" t="b">
        <v>0</v>
      </c>
      <c r="AE730" t="b">
        <v>0</v>
      </c>
      <c r="AF730" t="s">
        <v>68</v>
      </c>
      <c r="AG730" t="s">
        <v>60</v>
      </c>
      <c r="AH730" t="s">
        <v>60</v>
      </c>
      <c r="AI730" t="b">
        <v>0</v>
      </c>
      <c r="AJ730" t="s">
        <v>60</v>
      </c>
      <c r="AK730" t="s">
        <v>60</v>
      </c>
      <c r="AL730" t="s">
        <v>60</v>
      </c>
      <c r="AM730" t="s">
        <v>60</v>
      </c>
      <c r="AN730" t="s">
        <v>116</v>
      </c>
      <c r="AO730" t="s">
        <v>70</v>
      </c>
      <c r="AP730" t="b">
        <v>0</v>
      </c>
      <c r="AQ730" t="b">
        <v>0</v>
      </c>
      <c r="AR730" t="s">
        <v>71</v>
      </c>
      <c r="AS730" t="b">
        <v>0</v>
      </c>
      <c r="AT730" t="s">
        <v>72</v>
      </c>
      <c r="AU730" t="s">
        <v>60</v>
      </c>
      <c r="AX730" t="s">
        <v>462</v>
      </c>
      <c r="AY730" t="s">
        <v>60</v>
      </c>
      <c r="BA730" t="b">
        <v>0</v>
      </c>
      <c r="BB730" t="s">
        <v>60</v>
      </c>
      <c r="BD730" t="s">
        <v>60</v>
      </c>
    </row>
    <row r="731" spans="1:56" x14ac:dyDescent="0.25">
      <c r="A731" t="s">
        <v>193</v>
      </c>
      <c r="B731" t="s">
        <v>652</v>
      </c>
      <c r="C731">
        <v>7910112</v>
      </c>
      <c r="D731" t="s">
        <v>81</v>
      </c>
      <c r="E731" t="s">
        <v>81</v>
      </c>
      <c r="G731" t="s">
        <v>493</v>
      </c>
      <c r="H731" t="str">
        <f>"06003"</f>
        <v>06003</v>
      </c>
      <c r="I731" t="s">
        <v>60</v>
      </c>
      <c r="J731" s="2">
        <v>42889</v>
      </c>
      <c r="K731" t="s">
        <v>61</v>
      </c>
      <c r="L731">
        <v>1</v>
      </c>
      <c r="N731" t="str">
        <f t="shared" si="49"/>
        <v>0</v>
      </c>
      <c r="O731">
        <v>1</v>
      </c>
      <c r="P731" t="s">
        <v>62</v>
      </c>
      <c r="Q731" t="s">
        <v>77</v>
      </c>
      <c r="R731" t="s">
        <v>77</v>
      </c>
      <c r="S731" t="s">
        <v>64</v>
      </c>
      <c r="T731" t="s">
        <v>65</v>
      </c>
      <c r="U731" t="s">
        <v>66</v>
      </c>
      <c r="V731" t="s">
        <v>66</v>
      </c>
      <c r="X731" t="b">
        <v>1</v>
      </c>
      <c r="Y731" t="b">
        <v>1</v>
      </c>
      <c r="Z731" t="b">
        <v>1</v>
      </c>
      <c r="AA731">
        <v>200</v>
      </c>
      <c r="AB731">
        <v>235</v>
      </c>
      <c r="AC731" t="s">
        <v>67</v>
      </c>
      <c r="AD731" t="b">
        <v>0</v>
      </c>
      <c r="AE731" t="b">
        <v>0</v>
      </c>
      <c r="AF731" t="s">
        <v>68</v>
      </c>
      <c r="AG731" t="s">
        <v>60</v>
      </c>
      <c r="AH731" t="s">
        <v>60</v>
      </c>
      <c r="AI731" t="b">
        <v>1</v>
      </c>
      <c r="AJ731" t="s">
        <v>60</v>
      </c>
      <c r="AK731" t="s">
        <v>60</v>
      </c>
      <c r="AL731" t="s">
        <v>60</v>
      </c>
      <c r="AM731" t="s">
        <v>60</v>
      </c>
      <c r="AN731" t="s">
        <v>69</v>
      </c>
      <c r="AO731" t="s">
        <v>126</v>
      </c>
      <c r="AP731" t="b">
        <v>0</v>
      </c>
      <c r="AQ731" t="b">
        <v>0</v>
      </c>
      <c r="AR731" t="s">
        <v>71</v>
      </c>
      <c r="AS731" t="b">
        <v>0</v>
      </c>
      <c r="AT731" t="s">
        <v>72</v>
      </c>
      <c r="AU731" t="s">
        <v>60</v>
      </c>
      <c r="AX731" t="s">
        <v>462</v>
      </c>
      <c r="AY731" t="s">
        <v>60</v>
      </c>
      <c r="BA731" t="b">
        <v>0</v>
      </c>
      <c r="BB731" t="s">
        <v>60</v>
      </c>
      <c r="BD731" t="s">
        <v>60</v>
      </c>
    </row>
    <row r="732" spans="1:56" x14ac:dyDescent="0.25">
      <c r="A732" t="s">
        <v>167</v>
      </c>
      <c r="B732" t="s">
        <v>188</v>
      </c>
      <c r="C732">
        <v>1001405</v>
      </c>
      <c r="D732" t="s">
        <v>91</v>
      </c>
      <c r="E732" t="s">
        <v>91</v>
      </c>
      <c r="F732" t="s">
        <v>658</v>
      </c>
      <c r="G732" t="s">
        <v>724</v>
      </c>
      <c r="H732" t="str">
        <f>"09006"</f>
        <v>09006</v>
      </c>
      <c r="I732" t="s">
        <v>60</v>
      </c>
      <c r="J732" s="2">
        <v>42984</v>
      </c>
      <c r="K732" t="s">
        <v>667</v>
      </c>
      <c r="L732">
        <v>10</v>
      </c>
      <c r="N732" t="str">
        <f t="shared" si="49"/>
        <v>0</v>
      </c>
      <c r="O732">
        <v>10</v>
      </c>
      <c r="P732" t="s">
        <v>83</v>
      </c>
      <c r="Q732" t="s">
        <v>77</v>
      </c>
      <c r="R732" t="s">
        <v>77</v>
      </c>
      <c r="S732" t="s">
        <v>64</v>
      </c>
      <c r="T732" t="s">
        <v>65</v>
      </c>
      <c r="U732" t="s">
        <v>66</v>
      </c>
      <c r="V732" t="s">
        <v>66</v>
      </c>
      <c r="X732" t="b">
        <v>0</v>
      </c>
      <c r="Y732" t="b">
        <v>0</v>
      </c>
      <c r="Z732" t="b">
        <v>0</v>
      </c>
      <c r="AA732">
        <v>103</v>
      </c>
      <c r="AB732">
        <v>138</v>
      </c>
      <c r="AC732" t="s">
        <v>668</v>
      </c>
      <c r="AD732" t="b">
        <v>0</v>
      </c>
      <c r="AE732" t="b">
        <v>0</v>
      </c>
      <c r="AF732" t="s">
        <v>68</v>
      </c>
      <c r="AG732" t="s">
        <v>60</v>
      </c>
      <c r="AH732" t="s">
        <v>60</v>
      </c>
      <c r="AI732" t="b">
        <v>0</v>
      </c>
      <c r="AJ732" t="s">
        <v>60</v>
      </c>
      <c r="AK732" t="s">
        <v>60</v>
      </c>
      <c r="AL732" t="s">
        <v>60</v>
      </c>
      <c r="AM732" t="s">
        <v>60</v>
      </c>
      <c r="AN732" t="s">
        <v>116</v>
      </c>
      <c r="AO732" t="s">
        <v>70</v>
      </c>
      <c r="AP732" t="b">
        <v>0</v>
      </c>
      <c r="AQ732" t="b">
        <v>0</v>
      </c>
      <c r="AR732" t="s">
        <v>71</v>
      </c>
      <c r="AS732" t="b">
        <v>0</v>
      </c>
      <c r="AT732" t="s">
        <v>681</v>
      </c>
      <c r="AU732" t="s">
        <v>60</v>
      </c>
      <c r="AX732" t="s">
        <v>462</v>
      </c>
      <c r="AY732" t="s">
        <v>60</v>
      </c>
      <c r="BA732" t="b">
        <v>0</v>
      </c>
      <c r="BB732" t="s">
        <v>60</v>
      </c>
      <c r="BD732" t="s">
        <v>60</v>
      </c>
    </row>
    <row r="733" spans="1:56" x14ac:dyDescent="0.25">
      <c r="A733" t="s">
        <v>284</v>
      </c>
      <c r="B733" t="s">
        <v>434</v>
      </c>
      <c r="C733">
        <v>1200370</v>
      </c>
      <c r="D733" t="s">
        <v>87</v>
      </c>
      <c r="E733" t="s">
        <v>87</v>
      </c>
      <c r="F733" t="s">
        <v>435</v>
      </c>
      <c r="G733" t="s">
        <v>493</v>
      </c>
      <c r="H733" t="str">
        <f>"09052"</f>
        <v>09052</v>
      </c>
      <c r="I733" t="s">
        <v>60</v>
      </c>
      <c r="J733" s="1">
        <v>19238</v>
      </c>
      <c r="K733" t="s">
        <v>61</v>
      </c>
      <c r="L733">
        <v>26</v>
      </c>
      <c r="N733" t="str">
        <f t="shared" si="49"/>
        <v>0</v>
      </c>
      <c r="O733">
        <v>26</v>
      </c>
      <c r="P733" t="s">
        <v>83</v>
      </c>
      <c r="Q733" t="s">
        <v>77</v>
      </c>
      <c r="R733" t="s">
        <v>77</v>
      </c>
      <c r="S733" t="s">
        <v>64</v>
      </c>
      <c r="T733" t="s">
        <v>65</v>
      </c>
      <c r="U733" t="s">
        <v>66</v>
      </c>
      <c r="V733" t="s">
        <v>66</v>
      </c>
      <c r="X733" t="b">
        <v>1</v>
      </c>
      <c r="Y733" t="b">
        <v>1</v>
      </c>
      <c r="Z733" t="b">
        <v>1</v>
      </c>
      <c r="AA733">
        <v>103</v>
      </c>
      <c r="AB733">
        <v>235</v>
      </c>
      <c r="AC733" t="s">
        <v>67</v>
      </c>
      <c r="AD733" t="b">
        <v>0</v>
      </c>
      <c r="AE733" t="b">
        <v>0</v>
      </c>
      <c r="AF733" t="s">
        <v>68</v>
      </c>
      <c r="AG733" t="s">
        <v>60</v>
      </c>
      <c r="AH733" t="s">
        <v>60</v>
      </c>
      <c r="AI733" t="b">
        <v>1</v>
      </c>
      <c r="AJ733" t="s">
        <v>60</v>
      </c>
      <c r="AK733" t="s">
        <v>60</v>
      </c>
      <c r="AL733" t="s">
        <v>60</v>
      </c>
      <c r="AM733" t="s">
        <v>60</v>
      </c>
      <c r="AN733" t="s">
        <v>69</v>
      </c>
      <c r="AO733" t="s">
        <v>70</v>
      </c>
      <c r="AP733" t="b">
        <v>0</v>
      </c>
      <c r="AQ733" t="b">
        <v>0</v>
      </c>
      <c r="AR733" t="s">
        <v>71</v>
      </c>
      <c r="AS733" t="b">
        <v>0</v>
      </c>
      <c r="AT733" t="s">
        <v>72</v>
      </c>
      <c r="AU733" t="s">
        <v>60</v>
      </c>
      <c r="AX733" t="s">
        <v>462</v>
      </c>
      <c r="AY733" t="s">
        <v>60</v>
      </c>
      <c r="BA733" t="b">
        <v>0</v>
      </c>
      <c r="BB733" t="s">
        <v>60</v>
      </c>
      <c r="BD733" t="s">
        <v>60</v>
      </c>
    </row>
    <row r="734" spans="1:56" x14ac:dyDescent="0.25">
      <c r="A734" t="s">
        <v>167</v>
      </c>
      <c r="B734" t="s">
        <v>186</v>
      </c>
      <c r="C734">
        <v>1001370</v>
      </c>
      <c r="D734" t="s">
        <v>87</v>
      </c>
      <c r="E734" t="s">
        <v>87</v>
      </c>
      <c r="F734" t="s">
        <v>658</v>
      </c>
      <c r="G734" t="s">
        <v>623</v>
      </c>
      <c r="H734" t="str">
        <f>"09059"</f>
        <v>09059</v>
      </c>
      <c r="I734" t="s">
        <v>60</v>
      </c>
      <c r="J734" s="1">
        <v>21794</v>
      </c>
      <c r="K734" t="s">
        <v>670</v>
      </c>
      <c r="L734">
        <v>5</v>
      </c>
      <c r="N734" t="str">
        <f t="shared" si="49"/>
        <v>0</v>
      </c>
      <c r="O734">
        <v>5</v>
      </c>
      <c r="P734" t="s">
        <v>62</v>
      </c>
      <c r="Q734" t="s">
        <v>77</v>
      </c>
      <c r="R734" t="s">
        <v>77</v>
      </c>
      <c r="S734" t="s">
        <v>64</v>
      </c>
      <c r="T734" t="s">
        <v>65</v>
      </c>
      <c r="U734" t="s">
        <v>66</v>
      </c>
      <c r="V734" t="s">
        <v>66</v>
      </c>
      <c r="X734" t="b">
        <v>0</v>
      </c>
      <c r="Y734" t="b">
        <v>0</v>
      </c>
      <c r="Z734" t="b">
        <v>0</v>
      </c>
      <c r="AA734">
        <v>103</v>
      </c>
      <c r="AB734">
        <v>94</v>
      </c>
      <c r="AC734" t="s">
        <v>668</v>
      </c>
      <c r="AD734" t="b">
        <v>0</v>
      </c>
      <c r="AE734" t="b">
        <v>0</v>
      </c>
      <c r="AF734" t="s">
        <v>68</v>
      </c>
      <c r="AG734" t="s">
        <v>60</v>
      </c>
      <c r="AH734" t="s">
        <v>60</v>
      </c>
      <c r="AI734" t="b">
        <v>0</v>
      </c>
      <c r="AJ734" t="s">
        <v>60</v>
      </c>
      <c r="AK734" t="s">
        <v>60</v>
      </c>
      <c r="AL734" t="s">
        <v>60</v>
      </c>
      <c r="AM734" t="s">
        <v>60</v>
      </c>
      <c r="AN734" t="s">
        <v>116</v>
      </c>
      <c r="AO734" t="s">
        <v>70</v>
      </c>
      <c r="AP734" t="b">
        <v>0</v>
      </c>
      <c r="AQ734" t="b">
        <v>0</v>
      </c>
      <c r="AR734" t="s">
        <v>71</v>
      </c>
      <c r="AS734" t="b">
        <v>0</v>
      </c>
      <c r="AT734" t="s">
        <v>681</v>
      </c>
      <c r="AU734" t="s">
        <v>60</v>
      </c>
      <c r="AX734" t="s">
        <v>462</v>
      </c>
      <c r="AY734" t="s">
        <v>60</v>
      </c>
      <c r="BA734" t="b">
        <v>0</v>
      </c>
      <c r="BB734" t="s">
        <v>60</v>
      </c>
      <c r="BD734" t="s">
        <v>60</v>
      </c>
    </row>
    <row r="735" spans="1:56" x14ac:dyDescent="0.25">
      <c r="A735" t="s">
        <v>353</v>
      </c>
      <c r="B735" t="s">
        <v>357</v>
      </c>
      <c r="C735">
        <v>2000310</v>
      </c>
      <c r="D735" t="s">
        <v>131</v>
      </c>
      <c r="E735" t="s">
        <v>131</v>
      </c>
      <c r="F735" t="s">
        <v>547</v>
      </c>
      <c r="G735" t="s">
        <v>725</v>
      </c>
      <c r="H735" t="str">
        <f>"05004"</f>
        <v>05004</v>
      </c>
      <c r="I735" t="s">
        <v>60</v>
      </c>
      <c r="J735" s="2">
        <v>42859</v>
      </c>
      <c r="K735" t="s">
        <v>670</v>
      </c>
      <c r="L735">
        <v>5</v>
      </c>
      <c r="N735" t="str">
        <f t="shared" si="49"/>
        <v>0</v>
      </c>
      <c r="O735">
        <v>5</v>
      </c>
      <c r="P735" t="s">
        <v>62</v>
      </c>
      <c r="Q735" t="s">
        <v>77</v>
      </c>
      <c r="R735" t="s">
        <v>77</v>
      </c>
      <c r="S735" t="s">
        <v>64</v>
      </c>
      <c r="T735" t="s">
        <v>65</v>
      </c>
      <c r="U735" t="s">
        <v>66</v>
      </c>
      <c r="V735" t="s">
        <v>66</v>
      </c>
      <c r="X735" t="b">
        <v>0</v>
      </c>
      <c r="Y735" t="b">
        <v>0</v>
      </c>
      <c r="Z735" t="b">
        <v>0</v>
      </c>
      <c r="AA735">
        <v>103</v>
      </c>
      <c r="AB735">
        <v>92</v>
      </c>
      <c r="AC735" t="s">
        <v>668</v>
      </c>
      <c r="AD735" t="b">
        <v>0</v>
      </c>
      <c r="AE735" t="b">
        <v>0</v>
      </c>
      <c r="AF735" t="s">
        <v>68</v>
      </c>
      <c r="AG735" t="s">
        <v>60</v>
      </c>
      <c r="AH735" t="s">
        <v>60</v>
      </c>
      <c r="AI735" t="b">
        <v>0</v>
      </c>
      <c r="AJ735" t="s">
        <v>60</v>
      </c>
      <c r="AK735" t="s">
        <v>60</v>
      </c>
      <c r="AL735" t="s">
        <v>60</v>
      </c>
      <c r="AM735" t="s">
        <v>60</v>
      </c>
      <c r="AN735" t="s">
        <v>116</v>
      </c>
      <c r="AO735" t="s">
        <v>70</v>
      </c>
      <c r="AP735" t="b">
        <v>0</v>
      </c>
      <c r="AQ735" t="b">
        <v>0</v>
      </c>
      <c r="AR735" t="s">
        <v>71</v>
      </c>
      <c r="AS735" t="b">
        <v>0</v>
      </c>
      <c r="AT735" t="s">
        <v>72</v>
      </c>
      <c r="AU735" t="s">
        <v>60</v>
      </c>
      <c r="AX735" t="s">
        <v>462</v>
      </c>
      <c r="AY735" t="s">
        <v>60</v>
      </c>
      <c r="BA735" t="b">
        <v>0</v>
      </c>
      <c r="BB735" t="s">
        <v>60</v>
      </c>
      <c r="BD735" t="s">
        <v>60</v>
      </c>
    </row>
    <row r="736" spans="1:56" x14ac:dyDescent="0.25">
      <c r="A736" t="s">
        <v>353</v>
      </c>
      <c r="B736" t="s">
        <v>357</v>
      </c>
      <c r="C736">
        <v>2000310</v>
      </c>
      <c r="D736" t="s">
        <v>91</v>
      </c>
      <c r="E736" t="s">
        <v>91</v>
      </c>
      <c r="F736" t="s">
        <v>547</v>
      </c>
      <c r="G736" t="s">
        <v>726</v>
      </c>
      <c r="H736" t="str">
        <f>"05005"</f>
        <v>05005</v>
      </c>
      <c r="I736" t="s">
        <v>60</v>
      </c>
      <c r="J736" s="2">
        <v>42860</v>
      </c>
      <c r="K736" t="s">
        <v>670</v>
      </c>
      <c r="L736">
        <v>5</v>
      </c>
      <c r="N736" t="str">
        <f t="shared" ref="N736:N766" si="50">"0"</f>
        <v>0</v>
      </c>
      <c r="O736">
        <v>5</v>
      </c>
      <c r="P736" t="s">
        <v>62</v>
      </c>
      <c r="Q736" t="s">
        <v>77</v>
      </c>
      <c r="R736" t="s">
        <v>77</v>
      </c>
      <c r="S736" t="s">
        <v>64</v>
      </c>
      <c r="T736" t="s">
        <v>65</v>
      </c>
      <c r="U736" t="s">
        <v>66</v>
      </c>
      <c r="V736" t="s">
        <v>66</v>
      </c>
      <c r="X736" t="b">
        <v>0</v>
      </c>
      <c r="Y736" t="b">
        <v>0</v>
      </c>
      <c r="Z736" t="b">
        <v>0</v>
      </c>
      <c r="AA736">
        <v>103</v>
      </c>
      <c r="AB736">
        <v>92</v>
      </c>
      <c r="AC736" t="s">
        <v>668</v>
      </c>
      <c r="AD736" t="b">
        <v>0</v>
      </c>
      <c r="AE736" t="b">
        <v>0</v>
      </c>
      <c r="AF736" t="s">
        <v>68</v>
      </c>
      <c r="AG736" t="s">
        <v>60</v>
      </c>
      <c r="AH736" t="s">
        <v>60</v>
      </c>
      <c r="AI736" t="b">
        <v>0</v>
      </c>
      <c r="AJ736" t="s">
        <v>60</v>
      </c>
      <c r="AK736" t="s">
        <v>60</v>
      </c>
      <c r="AL736" t="s">
        <v>60</v>
      </c>
      <c r="AM736" t="s">
        <v>60</v>
      </c>
      <c r="AN736" t="s">
        <v>116</v>
      </c>
      <c r="AO736" t="s">
        <v>70</v>
      </c>
      <c r="AP736" t="b">
        <v>0</v>
      </c>
      <c r="AQ736" t="b">
        <v>0</v>
      </c>
      <c r="AR736" t="s">
        <v>71</v>
      </c>
      <c r="AS736" t="b">
        <v>0</v>
      </c>
      <c r="AT736" t="s">
        <v>72</v>
      </c>
      <c r="AU736" t="s">
        <v>60</v>
      </c>
      <c r="AX736" t="s">
        <v>462</v>
      </c>
      <c r="AY736" t="s">
        <v>60</v>
      </c>
      <c r="BA736" t="b">
        <v>0</v>
      </c>
      <c r="BB736" t="s">
        <v>60</v>
      </c>
      <c r="BD736" t="s">
        <v>60</v>
      </c>
    </row>
    <row r="737" spans="1:56" x14ac:dyDescent="0.25">
      <c r="A737" t="s">
        <v>353</v>
      </c>
      <c r="B737" t="s">
        <v>357</v>
      </c>
      <c r="C737">
        <v>2000310</v>
      </c>
      <c r="D737" t="s">
        <v>91</v>
      </c>
      <c r="E737" t="s">
        <v>91</v>
      </c>
      <c r="F737" t="s">
        <v>547</v>
      </c>
      <c r="G737" t="s">
        <v>691</v>
      </c>
      <c r="H737" t="str">
        <f>"05004"</f>
        <v>05004</v>
      </c>
      <c r="I737" t="s">
        <v>60</v>
      </c>
      <c r="J737" s="2">
        <v>42859</v>
      </c>
      <c r="K737" t="s">
        <v>667</v>
      </c>
      <c r="L737">
        <v>5</v>
      </c>
      <c r="N737" t="str">
        <f t="shared" si="50"/>
        <v>0</v>
      </c>
      <c r="O737">
        <v>5</v>
      </c>
      <c r="P737" t="s">
        <v>62</v>
      </c>
      <c r="Q737" t="s">
        <v>77</v>
      </c>
      <c r="R737" t="s">
        <v>77</v>
      </c>
      <c r="S737" t="s">
        <v>64</v>
      </c>
      <c r="T737" t="s">
        <v>65</v>
      </c>
      <c r="U737" t="s">
        <v>66</v>
      </c>
      <c r="V737" t="s">
        <v>66</v>
      </c>
      <c r="X737" t="b">
        <v>0</v>
      </c>
      <c r="Y737" t="b">
        <v>0</v>
      </c>
      <c r="Z737" t="b">
        <v>0</v>
      </c>
      <c r="AA737">
        <v>103</v>
      </c>
      <c r="AB737">
        <v>138</v>
      </c>
      <c r="AC737" t="s">
        <v>668</v>
      </c>
      <c r="AD737" t="b">
        <v>0</v>
      </c>
      <c r="AE737" t="b">
        <v>0</v>
      </c>
      <c r="AF737" t="s">
        <v>68</v>
      </c>
      <c r="AG737" t="s">
        <v>60</v>
      </c>
      <c r="AH737" t="s">
        <v>60</v>
      </c>
      <c r="AI737" t="b">
        <v>0</v>
      </c>
      <c r="AJ737" t="s">
        <v>60</v>
      </c>
      <c r="AK737" t="s">
        <v>60</v>
      </c>
      <c r="AL737" t="s">
        <v>60</v>
      </c>
      <c r="AM737" t="s">
        <v>60</v>
      </c>
      <c r="AN737" t="s">
        <v>116</v>
      </c>
      <c r="AO737" t="s">
        <v>70</v>
      </c>
      <c r="AP737" t="b">
        <v>0</v>
      </c>
      <c r="AQ737" t="b">
        <v>0</v>
      </c>
      <c r="AR737" t="s">
        <v>71</v>
      </c>
      <c r="AS737" t="b">
        <v>0</v>
      </c>
      <c r="AT737" t="s">
        <v>72</v>
      </c>
      <c r="AU737" t="s">
        <v>60</v>
      </c>
      <c r="AX737" t="s">
        <v>462</v>
      </c>
      <c r="AY737" t="s">
        <v>60</v>
      </c>
      <c r="BA737" t="b">
        <v>0</v>
      </c>
      <c r="BB737" t="s">
        <v>60</v>
      </c>
      <c r="BD737" t="s">
        <v>60</v>
      </c>
    </row>
    <row r="738" spans="1:56" x14ac:dyDescent="0.25">
      <c r="A738" t="s">
        <v>316</v>
      </c>
      <c r="B738" t="s">
        <v>326</v>
      </c>
      <c r="C738">
        <v>3026010</v>
      </c>
      <c r="D738" t="s">
        <v>91</v>
      </c>
      <c r="E738" t="s">
        <v>91</v>
      </c>
      <c r="F738" t="s">
        <v>196</v>
      </c>
      <c r="G738" t="s">
        <v>693</v>
      </c>
      <c r="H738" t="str">
        <f>"06008"</f>
        <v>06008</v>
      </c>
      <c r="I738" t="s">
        <v>60</v>
      </c>
      <c r="J738" s="2">
        <v>42893</v>
      </c>
      <c r="K738" t="s">
        <v>667</v>
      </c>
      <c r="L738">
        <v>8</v>
      </c>
      <c r="N738" t="str">
        <f t="shared" si="50"/>
        <v>0</v>
      </c>
      <c r="O738">
        <v>8</v>
      </c>
      <c r="P738" t="s">
        <v>62</v>
      </c>
      <c r="Q738" t="s">
        <v>77</v>
      </c>
      <c r="R738" t="s">
        <v>77</v>
      </c>
      <c r="S738" t="s">
        <v>64</v>
      </c>
      <c r="T738" t="s">
        <v>65</v>
      </c>
      <c r="U738" t="s">
        <v>66</v>
      </c>
      <c r="V738" t="s">
        <v>66</v>
      </c>
      <c r="X738" t="b">
        <v>0</v>
      </c>
      <c r="Y738" t="b">
        <v>0</v>
      </c>
      <c r="Z738" t="b">
        <v>0</v>
      </c>
      <c r="AA738">
        <v>103</v>
      </c>
      <c r="AB738">
        <v>138</v>
      </c>
      <c r="AC738" t="s">
        <v>668</v>
      </c>
      <c r="AD738" t="b">
        <v>0</v>
      </c>
      <c r="AE738" t="b">
        <v>0</v>
      </c>
      <c r="AF738" t="s">
        <v>68</v>
      </c>
      <c r="AG738" t="s">
        <v>60</v>
      </c>
      <c r="AH738" t="s">
        <v>60</v>
      </c>
      <c r="AI738" t="b">
        <v>0</v>
      </c>
      <c r="AJ738" t="s">
        <v>60</v>
      </c>
      <c r="AK738" t="s">
        <v>60</v>
      </c>
      <c r="AL738" t="s">
        <v>60</v>
      </c>
      <c r="AM738" t="s">
        <v>60</v>
      </c>
      <c r="AN738" t="s">
        <v>116</v>
      </c>
      <c r="AO738" t="s">
        <v>108</v>
      </c>
      <c r="AP738" t="b">
        <v>0</v>
      </c>
      <c r="AQ738" t="b">
        <v>0</v>
      </c>
      <c r="AR738" t="s">
        <v>71</v>
      </c>
      <c r="AS738" t="b">
        <v>0</v>
      </c>
      <c r="AT738" t="s">
        <v>72</v>
      </c>
      <c r="AU738" t="s">
        <v>60</v>
      </c>
      <c r="AX738" t="s">
        <v>462</v>
      </c>
      <c r="AY738" t="s">
        <v>60</v>
      </c>
      <c r="BA738" t="b">
        <v>0</v>
      </c>
      <c r="BB738" t="s">
        <v>60</v>
      </c>
      <c r="BD738" t="s">
        <v>60</v>
      </c>
    </row>
    <row r="739" spans="1:56" x14ac:dyDescent="0.25">
      <c r="A739" t="s">
        <v>284</v>
      </c>
      <c r="B739" t="s">
        <v>434</v>
      </c>
      <c r="C739">
        <v>1200370</v>
      </c>
      <c r="D739" t="s">
        <v>74</v>
      </c>
      <c r="E739" t="s">
        <v>74</v>
      </c>
      <c r="F739" t="s">
        <v>196</v>
      </c>
      <c r="G739" t="s">
        <v>461</v>
      </c>
      <c r="H739" t="str">
        <f>"09052"</f>
        <v>09052</v>
      </c>
      <c r="I739" t="s">
        <v>60</v>
      </c>
      <c r="J739" s="1">
        <v>19238</v>
      </c>
      <c r="K739" t="s">
        <v>702</v>
      </c>
      <c r="L739">
        <v>5</v>
      </c>
      <c r="N739" t="str">
        <f t="shared" si="50"/>
        <v>0</v>
      </c>
      <c r="O739">
        <v>5</v>
      </c>
      <c r="P739" t="s">
        <v>62</v>
      </c>
      <c r="Q739" t="s">
        <v>77</v>
      </c>
      <c r="R739" t="s">
        <v>77</v>
      </c>
      <c r="S739" t="s">
        <v>64</v>
      </c>
      <c r="T739" t="s">
        <v>65</v>
      </c>
      <c r="U739" t="s">
        <v>66</v>
      </c>
      <c r="V739" t="s">
        <v>66</v>
      </c>
      <c r="X739" t="b">
        <v>0</v>
      </c>
      <c r="Y739" t="b">
        <v>0</v>
      </c>
      <c r="Z739" t="b">
        <v>0</v>
      </c>
      <c r="AA739">
        <v>103</v>
      </c>
      <c r="AB739">
        <v>47</v>
      </c>
      <c r="AC739" t="s">
        <v>668</v>
      </c>
      <c r="AD739" t="b">
        <v>0</v>
      </c>
      <c r="AE739" t="b">
        <v>0</v>
      </c>
      <c r="AF739" t="s">
        <v>68</v>
      </c>
      <c r="AG739" t="s">
        <v>60</v>
      </c>
      <c r="AH739" t="s">
        <v>60</v>
      </c>
      <c r="AI739" t="b">
        <v>0</v>
      </c>
      <c r="AJ739" t="s">
        <v>60</v>
      </c>
      <c r="AK739" t="s">
        <v>60</v>
      </c>
      <c r="AL739" t="s">
        <v>60</v>
      </c>
      <c r="AM739" t="s">
        <v>60</v>
      </c>
      <c r="AN739" t="s">
        <v>116</v>
      </c>
      <c r="AO739" t="s">
        <v>70</v>
      </c>
      <c r="AP739" t="b">
        <v>0</v>
      </c>
      <c r="AQ739" t="b">
        <v>0</v>
      </c>
      <c r="AR739" t="s">
        <v>71</v>
      </c>
      <c r="AS739" t="b">
        <v>0</v>
      </c>
      <c r="AT739" t="s">
        <v>72</v>
      </c>
      <c r="AU739" t="s">
        <v>60</v>
      </c>
      <c r="AX739" t="s">
        <v>462</v>
      </c>
      <c r="AY739" t="s">
        <v>60</v>
      </c>
      <c r="BA739" t="b">
        <v>0</v>
      </c>
      <c r="BB739" t="s">
        <v>60</v>
      </c>
      <c r="BD739" t="s">
        <v>60</v>
      </c>
    </row>
    <row r="740" spans="1:56" x14ac:dyDescent="0.25">
      <c r="A740" t="s">
        <v>284</v>
      </c>
      <c r="B740" t="s">
        <v>434</v>
      </c>
      <c r="C740">
        <v>1200370</v>
      </c>
      <c r="D740" t="s">
        <v>89</v>
      </c>
      <c r="E740" t="s">
        <v>89</v>
      </c>
      <c r="F740" t="s">
        <v>196</v>
      </c>
      <c r="G740" t="s">
        <v>727</v>
      </c>
      <c r="H740" t="str">
        <f>"09052"</f>
        <v>09052</v>
      </c>
      <c r="I740" t="s">
        <v>60</v>
      </c>
      <c r="J740" s="1">
        <v>19238</v>
      </c>
      <c r="K740" t="s">
        <v>696</v>
      </c>
      <c r="L740">
        <v>8</v>
      </c>
      <c r="N740" t="str">
        <f t="shared" si="50"/>
        <v>0</v>
      </c>
      <c r="O740">
        <v>8</v>
      </c>
      <c r="P740" t="s">
        <v>62</v>
      </c>
      <c r="Q740" t="s">
        <v>77</v>
      </c>
      <c r="R740" t="s">
        <v>77</v>
      </c>
      <c r="S740" t="s">
        <v>64</v>
      </c>
      <c r="T740" t="s">
        <v>65</v>
      </c>
      <c r="U740" t="s">
        <v>66</v>
      </c>
      <c r="V740" t="s">
        <v>66</v>
      </c>
      <c r="X740" t="b">
        <v>0</v>
      </c>
      <c r="Y740" t="b">
        <v>0</v>
      </c>
      <c r="Z740" t="b">
        <v>0</v>
      </c>
      <c r="AA740">
        <v>103</v>
      </c>
      <c r="AB740">
        <v>184</v>
      </c>
      <c r="AC740" t="s">
        <v>668</v>
      </c>
      <c r="AD740" t="b">
        <v>0</v>
      </c>
      <c r="AE740" t="b">
        <v>0</v>
      </c>
      <c r="AF740" t="s">
        <v>68</v>
      </c>
      <c r="AG740" t="s">
        <v>60</v>
      </c>
      <c r="AH740" t="s">
        <v>60</v>
      </c>
      <c r="AI740" t="b">
        <v>0</v>
      </c>
      <c r="AJ740" t="s">
        <v>60</v>
      </c>
      <c r="AK740" t="s">
        <v>60</v>
      </c>
      <c r="AL740" t="s">
        <v>60</v>
      </c>
      <c r="AM740" t="s">
        <v>60</v>
      </c>
      <c r="AN740" t="s">
        <v>116</v>
      </c>
      <c r="AO740" t="s">
        <v>70</v>
      </c>
      <c r="AP740" t="b">
        <v>0</v>
      </c>
      <c r="AQ740" t="b">
        <v>0</v>
      </c>
      <c r="AR740" t="s">
        <v>71</v>
      </c>
      <c r="AS740" t="b">
        <v>0</v>
      </c>
      <c r="AT740" t="s">
        <v>72</v>
      </c>
      <c r="AU740" t="s">
        <v>60</v>
      </c>
      <c r="AX740" t="s">
        <v>462</v>
      </c>
      <c r="AY740" t="s">
        <v>60</v>
      </c>
      <c r="BA740" t="b">
        <v>0</v>
      </c>
      <c r="BB740" t="s">
        <v>60</v>
      </c>
      <c r="BD740" t="s">
        <v>60</v>
      </c>
    </row>
    <row r="741" spans="1:56" x14ac:dyDescent="0.25">
      <c r="A741" t="s">
        <v>333</v>
      </c>
      <c r="B741" t="s">
        <v>352</v>
      </c>
      <c r="C741">
        <v>8207310</v>
      </c>
      <c r="D741" t="s">
        <v>58</v>
      </c>
      <c r="E741" t="s">
        <v>58</v>
      </c>
      <c r="F741" t="s">
        <v>196</v>
      </c>
      <c r="G741" t="s">
        <v>728</v>
      </c>
      <c r="H741" t="str">
        <f>"06052"</f>
        <v>06052</v>
      </c>
      <c r="I741" t="s">
        <v>60</v>
      </c>
      <c r="J741" s="1">
        <v>19146</v>
      </c>
      <c r="K741" t="s">
        <v>702</v>
      </c>
      <c r="L741">
        <v>5</v>
      </c>
      <c r="N741" t="str">
        <f t="shared" si="50"/>
        <v>0</v>
      </c>
      <c r="O741">
        <v>5</v>
      </c>
      <c r="P741" t="s">
        <v>62</v>
      </c>
      <c r="Q741" t="s">
        <v>77</v>
      </c>
      <c r="R741" t="s">
        <v>77</v>
      </c>
      <c r="S741" t="s">
        <v>64</v>
      </c>
      <c r="T741" t="s">
        <v>65</v>
      </c>
      <c r="U741" t="s">
        <v>66</v>
      </c>
      <c r="V741" t="s">
        <v>66</v>
      </c>
      <c r="X741" t="b">
        <v>0</v>
      </c>
      <c r="Y741" t="b">
        <v>0</v>
      </c>
      <c r="Z741" t="b">
        <v>0</v>
      </c>
      <c r="AA741">
        <v>103</v>
      </c>
      <c r="AB741">
        <v>46</v>
      </c>
      <c r="AC741" t="s">
        <v>668</v>
      </c>
      <c r="AD741" t="b">
        <v>0</v>
      </c>
      <c r="AE741" t="b">
        <v>0</v>
      </c>
      <c r="AF741" t="s">
        <v>68</v>
      </c>
      <c r="AG741" t="s">
        <v>60</v>
      </c>
      <c r="AH741" t="s">
        <v>60</v>
      </c>
      <c r="AI741" t="b">
        <v>0</v>
      </c>
      <c r="AJ741" t="s">
        <v>60</v>
      </c>
      <c r="AK741" t="s">
        <v>60</v>
      </c>
      <c r="AL741" t="s">
        <v>60</v>
      </c>
      <c r="AM741" t="s">
        <v>60</v>
      </c>
      <c r="AN741" t="s">
        <v>116</v>
      </c>
      <c r="AO741" t="s">
        <v>108</v>
      </c>
      <c r="AP741" t="b">
        <v>0</v>
      </c>
      <c r="AQ741" t="b">
        <v>0</v>
      </c>
      <c r="AR741" t="s">
        <v>71</v>
      </c>
      <c r="AS741" t="b">
        <v>0</v>
      </c>
      <c r="AT741" t="s">
        <v>72</v>
      </c>
      <c r="AU741" t="s">
        <v>60</v>
      </c>
      <c r="AX741" t="s">
        <v>462</v>
      </c>
      <c r="AY741" t="s">
        <v>60</v>
      </c>
      <c r="BA741" t="b">
        <v>0</v>
      </c>
      <c r="BB741" t="s">
        <v>60</v>
      </c>
      <c r="BC741">
        <v>8200300</v>
      </c>
      <c r="BD741" t="s">
        <v>60</v>
      </c>
    </row>
    <row r="742" spans="1:56" x14ac:dyDescent="0.25">
      <c r="A742" t="s">
        <v>167</v>
      </c>
      <c r="B742" t="s">
        <v>171</v>
      </c>
      <c r="C742">
        <v>1001310</v>
      </c>
      <c r="D742" t="s">
        <v>81</v>
      </c>
      <c r="E742" t="s">
        <v>81</v>
      </c>
      <c r="F742" t="s">
        <v>196</v>
      </c>
      <c r="G742" t="s">
        <v>729</v>
      </c>
      <c r="H742" t="str">
        <f>"03001"</f>
        <v>03001</v>
      </c>
      <c r="I742" t="s">
        <v>60</v>
      </c>
      <c r="J742" s="2">
        <v>42795</v>
      </c>
      <c r="K742" t="s">
        <v>702</v>
      </c>
      <c r="L742">
        <v>5</v>
      </c>
      <c r="N742" t="str">
        <f t="shared" si="50"/>
        <v>0</v>
      </c>
      <c r="O742">
        <v>5</v>
      </c>
      <c r="P742" t="s">
        <v>62</v>
      </c>
      <c r="Q742" t="s">
        <v>77</v>
      </c>
      <c r="R742" t="s">
        <v>77</v>
      </c>
      <c r="S742" t="s">
        <v>64</v>
      </c>
      <c r="T742" t="s">
        <v>65</v>
      </c>
      <c r="U742" t="s">
        <v>66</v>
      </c>
      <c r="V742" t="s">
        <v>66</v>
      </c>
      <c r="X742" t="b">
        <v>0</v>
      </c>
      <c r="Y742" t="b">
        <v>0</v>
      </c>
      <c r="Z742" t="b">
        <v>0</v>
      </c>
      <c r="AA742">
        <v>103</v>
      </c>
      <c r="AB742">
        <v>47</v>
      </c>
      <c r="AC742" t="s">
        <v>668</v>
      </c>
      <c r="AD742" t="b">
        <v>0</v>
      </c>
      <c r="AE742" t="b">
        <v>0</v>
      </c>
      <c r="AF742" t="s">
        <v>68</v>
      </c>
      <c r="AG742" t="s">
        <v>60</v>
      </c>
      <c r="AH742" t="s">
        <v>60</v>
      </c>
      <c r="AI742" t="b">
        <v>0</v>
      </c>
      <c r="AJ742" t="s">
        <v>60</v>
      </c>
      <c r="AK742" t="s">
        <v>60</v>
      </c>
      <c r="AL742" t="s">
        <v>60</v>
      </c>
      <c r="AM742" t="s">
        <v>60</v>
      </c>
      <c r="AN742" t="s">
        <v>116</v>
      </c>
      <c r="AO742" t="s">
        <v>70</v>
      </c>
      <c r="AP742" t="b">
        <v>0</v>
      </c>
      <c r="AQ742" t="b">
        <v>0</v>
      </c>
      <c r="AR742" t="s">
        <v>71</v>
      </c>
      <c r="AS742" t="b">
        <v>0</v>
      </c>
      <c r="AT742" t="s">
        <v>72</v>
      </c>
      <c r="AU742" t="s">
        <v>60</v>
      </c>
      <c r="AX742" t="s">
        <v>462</v>
      </c>
      <c r="AY742" t="s">
        <v>60</v>
      </c>
      <c r="BA742" t="b">
        <v>0</v>
      </c>
      <c r="BB742" t="s">
        <v>60</v>
      </c>
      <c r="BD742" t="s">
        <v>60</v>
      </c>
    </row>
    <row r="743" spans="1:56" x14ac:dyDescent="0.25">
      <c r="A743" t="s">
        <v>353</v>
      </c>
      <c r="B743" t="s">
        <v>375</v>
      </c>
      <c r="C743">
        <v>2001310</v>
      </c>
      <c r="D743" t="s">
        <v>91</v>
      </c>
      <c r="E743" t="s">
        <v>91</v>
      </c>
      <c r="F743" t="s">
        <v>196</v>
      </c>
      <c r="G743" t="s">
        <v>730</v>
      </c>
      <c r="H743">
        <v>15007</v>
      </c>
      <c r="I743" t="s">
        <v>60</v>
      </c>
      <c r="J743" t="s">
        <v>372</v>
      </c>
      <c r="K743" t="s">
        <v>670</v>
      </c>
      <c r="L743">
        <v>5</v>
      </c>
      <c r="N743" t="str">
        <f t="shared" si="50"/>
        <v>0</v>
      </c>
      <c r="O743">
        <v>5</v>
      </c>
      <c r="P743" t="s">
        <v>62</v>
      </c>
      <c r="Q743" t="s">
        <v>77</v>
      </c>
      <c r="R743" t="s">
        <v>77</v>
      </c>
      <c r="S743" t="s">
        <v>64</v>
      </c>
      <c r="T743" t="s">
        <v>65</v>
      </c>
      <c r="U743" t="s">
        <v>66</v>
      </c>
      <c r="V743" t="s">
        <v>66</v>
      </c>
      <c r="X743" t="b">
        <v>0</v>
      </c>
      <c r="Y743" t="b">
        <v>0</v>
      </c>
      <c r="Z743" t="b">
        <v>0</v>
      </c>
      <c r="AA743">
        <v>103</v>
      </c>
      <c r="AB743">
        <v>92</v>
      </c>
      <c r="AC743" t="s">
        <v>668</v>
      </c>
      <c r="AD743" t="b">
        <v>0</v>
      </c>
      <c r="AE743" t="b">
        <v>0</v>
      </c>
      <c r="AF743" t="s">
        <v>68</v>
      </c>
      <c r="AG743" t="s">
        <v>60</v>
      </c>
      <c r="AH743" t="s">
        <v>60</v>
      </c>
      <c r="AI743" t="b">
        <v>0</v>
      </c>
      <c r="AJ743" t="s">
        <v>60</v>
      </c>
      <c r="AK743" t="s">
        <v>60</v>
      </c>
      <c r="AL743" t="s">
        <v>60</v>
      </c>
      <c r="AM743" t="s">
        <v>60</v>
      </c>
      <c r="AN743" t="s">
        <v>116</v>
      </c>
      <c r="AO743" t="s">
        <v>70</v>
      </c>
      <c r="AP743" t="b">
        <v>0</v>
      </c>
      <c r="AQ743" t="b">
        <v>0</v>
      </c>
      <c r="AR743" t="s">
        <v>71</v>
      </c>
      <c r="AS743" t="b">
        <v>0</v>
      </c>
      <c r="AT743" t="s">
        <v>72</v>
      </c>
      <c r="AU743" t="s">
        <v>60</v>
      </c>
      <c r="AX743" t="s">
        <v>462</v>
      </c>
      <c r="AY743" t="s">
        <v>60</v>
      </c>
      <c r="BA743" t="b">
        <v>0</v>
      </c>
      <c r="BB743" t="s">
        <v>60</v>
      </c>
      <c r="BD743" t="s">
        <v>60</v>
      </c>
    </row>
    <row r="744" spans="1:56" x14ac:dyDescent="0.25">
      <c r="A744" t="s">
        <v>193</v>
      </c>
      <c r="B744" t="s">
        <v>731</v>
      </c>
      <c r="C744">
        <v>7900010</v>
      </c>
      <c r="D744" t="s">
        <v>131</v>
      </c>
      <c r="E744" t="s">
        <v>705</v>
      </c>
      <c r="F744" t="s">
        <v>732</v>
      </c>
      <c r="G744" t="s">
        <v>559</v>
      </c>
      <c r="H744" t="str">
        <f>"08024"</f>
        <v>08024</v>
      </c>
      <c r="I744" t="s">
        <v>60</v>
      </c>
      <c r="J744" s="2">
        <v>42971</v>
      </c>
      <c r="K744" t="s">
        <v>733</v>
      </c>
      <c r="L744">
        <v>4</v>
      </c>
      <c r="N744" t="str">
        <f t="shared" si="50"/>
        <v>0</v>
      </c>
      <c r="O744">
        <v>4</v>
      </c>
      <c r="P744" t="s">
        <v>62</v>
      </c>
      <c r="Q744" t="s">
        <v>77</v>
      </c>
      <c r="R744" t="s">
        <v>77</v>
      </c>
      <c r="S744" t="s">
        <v>64</v>
      </c>
      <c r="T744" t="s">
        <v>65</v>
      </c>
      <c r="U744" t="s">
        <v>66</v>
      </c>
      <c r="V744" t="s">
        <v>66</v>
      </c>
      <c r="X744" t="b">
        <v>0</v>
      </c>
      <c r="Y744" t="b">
        <v>0</v>
      </c>
      <c r="Z744" t="b">
        <v>0</v>
      </c>
      <c r="AA744">
        <v>200</v>
      </c>
      <c r="AB744">
        <v>60</v>
      </c>
      <c r="AC744" t="s">
        <v>67</v>
      </c>
      <c r="AD744" t="b">
        <v>0</v>
      </c>
      <c r="AE744" t="b">
        <v>0</v>
      </c>
      <c r="AF744" t="s">
        <v>68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116</v>
      </c>
      <c r="AO744" t="s">
        <v>108</v>
      </c>
      <c r="AP744" t="b">
        <v>0</v>
      </c>
      <c r="AQ744" t="b">
        <v>0</v>
      </c>
      <c r="AR744" t="s">
        <v>71</v>
      </c>
      <c r="AS744" t="b">
        <v>1</v>
      </c>
      <c r="AT744" t="s">
        <v>72</v>
      </c>
      <c r="AU744" t="s">
        <v>60</v>
      </c>
      <c r="AX744" t="s">
        <v>462</v>
      </c>
      <c r="AY744" t="s">
        <v>60</v>
      </c>
      <c r="BA744" t="b">
        <v>0</v>
      </c>
      <c r="BB744" t="s">
        <v>60</v>
      </c>
      <c r="BD744" t="s">
        <v>60</v>
      </c>
    </row>
    <row r="745" spans="1:56" x14ac:dyDescent="0.25">
      <c r="A745" t="s">
        <v>193</v>
      </c>
      <c r="B745" t="s">
        <v>731</v>
      </c>
      <c r="C745">
        <v>7900010</v>
      </c>
      <c r="D745" t="s">
        <v>131</v>
      </c>
      <c r="E745" t="s">
        <v>705</v>
      </c>
      <c r="F745" t="s">
        <v>732</v>
      </c>
      <c r="G745" t="s">
        <v>611</v>
      </c>
      <c r="H745" t="str">
        <f>"08024"</f>
        <v>08024</v>
      </c>
      <c r="I745" t="s">
        <v>60</v>
      </c>
      <c r="J745" s="2">
        <v>42971</v>
      </c>
      <c r="K745" t="s">
        <v>733</v>
      </c>
      <c r="L745">
        <v>10</v>
      </c>
      <c r="N745" t="str">
        <f t="shared" si="50"/>
        <v>0</v>
      </c>
      <c r="O745">
        <v>10</v>
      </c>
      <c r="P745" t="s">
        <v>62</v>
      </c>
      <c r="Q745" t="s">
        <v>77</v>
      </c>
      <c r="R745" t="s">
        <v>77</v>
      </c>
      <c r="S745" t="s">
        <v>64</v>
      </c>
      <c r="T745" t="s">
        <v>65</v>
      </c>
      <c r="U745" t="s">
        <v>66</v>
      </c>
      <c r="V745" t="s">
        <v>66</v>
      </c>
      <c r="X745" t="b">
        <v>0</v>
      </c>
      <c r="Y745" t="b">
        <v>0</v>
      </c>
      <c r="Z745" t="b">
        <v>0</v>
      </c>
      <c r="AA745">
        <v>200</v>
      </c>
      <c r="AB745">
        <v>30</v>
      </c>
      <c r="AC745" t="s">
        <v>67</v>
      </c>
      <c r="AD745" t="b">
        <v>0</v>
      </c>
      <c r="AE745" t="b">
        <v>0</v>
      </c>
      <c r="AF745" t="s">
        <v>68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116</v>
      </c>
      <c r="AO745" t="s">
        <v>108</v>
      </c>
      <c r="AP745" t="b">
        <v>0</v>
      </c>
      <c r="AQ745" t="b">
        <v>0</v>
      </c>
      <c r="AR745" t="s">
        <v>71</v>
      </c>
      <c r="AS745" t="b">
        <v>1</v>
      </c>
      <c r="AT745" t="s">
        <v>72</v>
      </c>
      <c r="AU745" t="s">
        <v>60</v>
      </c>
      <c r="AX745" t="s">
        <v>462</v>
      </c>
      <c r="AY745" t="s">
        <v>60</v>
      </c>
      <c r="BA745" t="b">
        <v>0</v>
      </c>
      <c r="BB745" t="s">
        <v>60</v>
      </c>
      <c r="BD745" t="s">
        <v>60</v>
      </c>
    </row>
    <row r="746" spans="1:56" x14ac:dyDescent="0.25">
      <c r="A746" t="s">
        <v>193</v>
      </c>
      <c r="B746" t="s">
        <v>731</v>
      </c>
      <c r="C746">
        <v>7900010</v>
      </c>
      <c r="D746" t="s">
        <v>131</v>
      </c>
      <c r="E746" t="s">
        <v>705</v>
      </c>
      <c r="F746" t="s">
        <v>732</v>
      </c>
      <c r="G746" t="s">
        <v>615</v>
      </c>
      <c r="H746" t="str">
        <f>"08024"</f>
        <v>08024</v>
      </c>
      <c r="I746" t="s">
        <v>60</v>
      </c>
      <c r="J746" s="2">
        <v>42971</v>
      </c>
      <c r="K746" t="s">
        <v>733</v>
      </c>
      <c r="L746">
        <v>2</v>
      </c>
      <c r="N746" t="str">
        <f t="shared" si="50"/>
        <v>0</v>
      </c>
      <c r="O746">
        <v>2</v>
      </c>
      <c r="P746" t="s">
        <v>62</v>
      </c>
      <c r="Q746" t="s">
        <v>77</v>
      </c>
      <c r="R746" t="s">
        <v>77</v>
      </c>
      <c r="S746" t="s">
        <v>64</v>
      </c>
      <c r="T746" t="s">
        <v>65</v>
      </c>
      <c r="U746" t="s">
        <v>66</v>
      </c>
      <c r="V746" t="s">
        <v>66</v>
      </c>
      <c r="X746" t="b">
        <v>0</v>
      </c>
      <c r="Y746" t="b">
        <v>0</v>
      </c>
      <c r="Z746" t="b">
        <v>0</v>
      </c>
      <c r="AA746">
        <v>200</v>
      </c>
      <c r="AB746">
        <v>40</v>
      </c>
      <c r="AC746" t="s">
        <v>67</v>
      </c>
      <c r="AD746" t="b">
        <v>0</v>
      </c>
      <c r="AE746" t="b">
        <v>0</v>
      </c>
      <c r="AF746" t="s">
        <v>68</v>
      </c>
      <c r="AG746" t="s">
        <v>60</v>
      </c>
      <c r="AH746" t="s">
        <v>60</v>
      </c>
      <c r="AI746" t="b">
        <v>1</v>
      </c>
      <c r="AJ746" t="s">
        <v>60</v>
      </c>
      <c r="AK746" t="s">
        <v>60</v>
      </c>
      <c r="AL746" t="s">
        <v>60</v>
      </c>
      <c r="AM746" t="s">
        <v>60</v>
      </c>
      <c r="AN746" t="s">
        <v>116</v>
      </c>
      <c r="AO746" t="s">
        <v>108</v>
      </c>
      <c r="AP746" t="b">
        <v>0</v>
      </c>
      <c r="AQ746" t="b">
        <v>0</v>
      </c>
      <c r="AR746" t="s">
        <v>71</v>
      </c>
      <c r="AS746" t="b">
        <v>1</v>
      </c>
      <c r="AT746" t="s">
        <v>72</v>
      </c>
      <c r="AU746" t="s">
        <v>60</v>
      </c>
      <c r="AX746" t="s">
        <v>462</v>
      </c>
      <c r="AY746" t="s">
        <v>60</v>
      </c>
      <c r="BA746" t="b">
        <v>0</v>
      </c>
      <c r="BB746" t="s">
        <v>60</v>
      </c>
      <c r="BD746" t="s">
        <v>60</v>
      </c>
    </row>
    <row r="747" spans="1:56" x14ac:dyDescent="0.25">
      <c r="A747" t="s">
        <v>193</v>
      </c>
      <c r="B747" t="s">
        <v>731</v>
      </c>
      <c r="C747">
        <v>7900010</v>
      </c>
      <c r="D747" t="s">
        <v>131</v>
      </c>
      <c r="E747" t="s">
        <v>705</v>
      </c>
      <c r="F747" t="s">
        <v>732</v>
      </c>
      <c r="G747" t="s">
        <v>734</v>
      </c>
      <c r="H747" t="str">
        <f>"08024"</f>
        <v>08024</v>
      </c>
      <c r="I747" t="s">
        <v>60</v>
      </c>
      <c r="J747" s="2">
        <v>42971</v>
      </c>
      <c r="K747" t="s">
        <v>733</v>
      </c>
      <c r="L747">
        <v>1</v>
      </c>
      <c r="N747" t="str">
        <f t="shared" si="50"/>
        <v>0</v>
      </c>
      <c r="O747">
        <v>1</v>
      </c>
      <c r="P747" t="s">
        <v>62</v>
      </c>
      <c r="Q747" t="s">
        <v>77</v>
      </c>
      <c r="R747" t="s">
        <v>77</v>
      </c>
      <c r="S747" t="s">
        <v>64</v>
      </c>
      <c r="T747" t="s">
        <v>65</v>
      </c>
      <c r="U747" t="s">
        <v>66</v>
      </c>
      <c r="V747" t="s">
        <v>66</v>
      </c>
      <c r="X747" t="b">
        <v>0</v>
      </c>
      <c r="Y747" t="b">
        <v>0</v>
      </c>
      <c r="Z747" t="b">
        <v>0</v>
      </c>
      <c r="AA747">
        <v>200</v>
      </c>
      <c r="AB747">
        <v>15</v>
      </c>
      <c r="AC747" t="s">
        <v>67</v>
      </c>
      <c r="AD747" t="b">
        <v>0</v>
      </c>
      <c r="AE747" t="b">
        <v>0</v>
      </c>
      <c r="AF747" t="s">
        <v>68</v>
      </c>
      <c r="AG747" t="s">
        <v>60</v>
      </c>
      <c r="AH747" t="s">
        <v>60</v>
      </c>
      <c r="AI747" t="b">
        <v>1</v>
      </c>
      <c r="AJ747" t="s">
        <v>60</v>
      </c>
      <c r="AK747" t="s">
        <v>60</v>
      </c>
      <c r="AL747" t="s">
        <v>60</v>
      </c>
      <c r="AM747" t="s">
        <v>60</v>
      </c>
      <c r="AN747" t="s">
        <v>116</v>
      </c>
      <c r="AO747" t="s">
        <v>108</v>
      </c>
      <c r="AP747" t="b">
        <v>0</v>
      </c>
      <c r="AQ747" t="b">
        <v>0</v>
      </c>
      <c r="AR747" t="s">
        <v>71</v>
      </c>
      <c r="AS747" t="b">
        <v>1</v>
      </c>
      <c r="AT747" t="s">
        <v>72</v>
      </c>
      <c r="AU747" t="s">
        <v>60</v>
      </c>
      <c r="AX747" t="s">
        <v>462</v>
      </c>
      <c r="AY747" t="s">
        <v>60</v>
      </c>
      <c r="BA747" t="b">
        <v>0</v>
      </c>
      <c r="BB747" t="s">
        <v>60</v>
      </c>
      <c r="BD747" t="s">
        <v>60</v>
      </c>
    </row>
    <row r="748" spans="1:56" x14ac:dyDescent="0.25">
      <c r="A748" t="s">
        <v>193</v>
      </c>
      <c r="B748" t="s">
        <v>647</v>
      </c>
      <c r="C748">
        <v>7963130</v>
      </c>
      <c r="D748" t="s">
        <v>131</v>
      </c>
      <c r="E748" t="s">
        <v>705</v>
      </c>
      <c r="F748" t="s">
        <v>449</v>
      </c>
      <c r="G748" t="s">
        <v>493</v>
      </c>
      <c r="H748" t="str">
        <f t="shared" ref="H748:H754" si="51">"06054"</f>
        <v>06054</v>
      </c>
      <c r="I748" t="s">
        <v>60</v>
      </c>
      <c r="J748" s="1">
        <v>19876</v>
      </c>
      <c r="K748" t="s">
        <v>735</v>
      </c>
      <c r="L748">
        <v>2</v>
      </c>
      <c r="N748" t="str">
        <f t="shared" si="50"/>
        <v>0</v>
      </c>
      <c r="O748">
        <v>2</v>
      </c>
      <c r="P748" t="s">
        <v>62</v>
      </c>
      <c r="Q748" t="s">
        <v>77</v>
      </c>
      <c r="R748" t="s">
        <v>77</v>
      </c>
      <c r="S748" t="s">
        <v>64</v>
      </c>
      <c r="T748" t="s">
        <v>65</v>
      </c>
      <c r="U748" t="s">
        <v>66</v>
      </c>
      <c r="V748" t="s">
        <v>66</v>
      </c>
      <c r="X748" t="b">
        <v>0</v>
      </c>
      <c r="Y748" t="b">
        <v>0</v>
      </c>
      <c r="Z748" t="b">
        <v>0</v>
      </c>
      <c r="AA748">
        <v>999</v>
      </c>
      <c r="AB748">
        <v>20</v>
      </c>
      <c r="AC748" t="s">
        <v>67</v>
      </c>
      <c r="AD748" t="b">
        <v>0</v>
      </c>
      <c r="AE748" t="b">
        <v>0</v>
      </c>
      <c r="AF748" t="s">
        <v>68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69</v>
      </c>
      <c r="AO748" t="s">
        <v>108</v>
      </c>
      <c r="AP748" t="b">
        <v>0</v>
      </c>
      <c r="AQ748" t="b">
        <v>0</v>
      </c>
      <c r="AR748" t="s">
        <v>71</v>
      </c>
      <c r="AS748" t="b">
        <v>1</v>
      </c>
      <c r="AT748" t="s">
        <v>72</v>
      </c>
      <c r="AU748" t="s">
        <v>60</v>
      </c>
      <c r="AX748" t="s">
        <v>462</v>
      </c>
      <c r="AY748" t="s">
        <v>60</v>
      </c>
      <c r="BA748" t="b">
        <v>0</v>
      </c>
      <c r="BB748" t="s">
        <v>60</v>
      </c>
      <c r="BD748" t="s">
        <v>60</v>
      </c>
    </row>
    <row r="749" spans="1:56" x14ac:dyDescent="0.25">
      <c r="A749" t="s">
        <v>193</v>
      </c>
      <c r="B749" t="s">
        <v>736</v>
      </c>
      <c r="C749">
        <v>7966040</v>
      </c>
      <c r="D749" t="s">
        <v>131</v>
      </c>
      <c r="E749" t="s">
        <v>705</v>
      </c>
      <c r="G749" t="s">
        <v>559</v>
      </c>
      <c r="H749" t="str">
        <f t="shared" si="51"/>
        <v>06054</v>
      </c>
      <c r="I749" t="s">
        <v>60</v>
      </c>
      <c r="J749" s="1">
        <v>19876</v>
      </c>
      <c r="K749" t="s">
        <v>737</v>
      </c>
      <c r="L749">
        <v>2</v>
      </c>
      <c r="N749" t="str">
        <f t="shared" si="50"/>
        <v>0</v>
      </c>
      <c r="O749">
        <v>2</v>
      </c>
      <c r="P749" t="s">
        <v>62</v>
      </c>
      <c r="Q749" t="s">
        <v>77</v>
      </c>
      <c r="R749" t="s">
        <v>77</v>
      </c>
      <c r="S749" t="s">
        <v>64</v>
      </c>
      <c r="T749" t="s">
        <v>65</v>
      </c>
      <c r="U749" t="s">
        <v>66</v>
      </c>
      <c r="V749" t="s">
        <v>66</v>
      </c>
      <c r="X749" t="b">
        <v>0</v>
      </c>
      <c r="Y749" t="b">
        <v>0</v>
      </c>
      <c r="Z749" t="b">
        <v>0</v>
      </c>
      <c r="AA749">
        <v>200</v>
      </c>
      <c r="AB749">
        <v>45</v>
      </c>
      <c r="AC749" t="s">
        <v>67</v>
      </c>
      <c r="AD749" t="b">
        <v>0</v>
      </c>
      <c r="AE749" t="b">
        <v>0</v>
      </c>
      <c r="AF749" t="s">
        <v>68</v>
      </c>
      <c r="AG749" t="s">
        <v>60</v>
      </c>
      <c r="AH749" t="s">
        <v>60</v>
      </c>
      <c r="AI749" t="b">
        <v>1</v>
      </c>
      <c r="AJ749" t="s">
        <v>60</v>
      </c>
      <c r="AK749" t="s">
        <v>60</v>
      </c>
      <c r="AL749" t="s">
        <v>60</v>
      </c>
      <c r="AM749" t="s">
        <v>60</v>
      </c>
      <c r="AN749" t="s">
        <v>69</v>
      </c>
      <c r="AO749" t="s">
        <v>108</v>
      </c>
      <c r="AP749" t="b">
        <v>0</v>
      </c>
      <c r="AQ749" t="b">
        <v>0</v>
      </c>
      <c r="AR749" t="s">
        <v>71</v>
      </c>
      <c r="AS749" t="b">
        <v>1</v>
      </c>
      <c r="AT749" t="s">
        <v>72</v>
      </c>
      <c r="AU749" t="s">
        <v>60</v>
      </c>
      <c r="AX749" t="s">
        <v>462</v>
      </c>
      <c r="AY749" t="s">
        <v>60</v>
      </c>
      <c r="BA749" t="b">
        <v>0</v>
      </c>
      <c r="BB749" t="s">
        <v>60</v>
      </c>
      <c r="BD749" t="s">
        <v>60</v>
      </c>
    </row>
    <row r="750" spans="1:56" x14ac:dyDescent="0.25">
      <c r="A750" t="s">
        <v>193</v>
      </c>
      <c r="B750" t="s">
        <v>736</v>
      </c>
      <c r="C750">
        <v>7966040</v>
      </c>
      <c r="D750" t="s">
        <v>131</v>
      </c>
      <c r="E750" t="s">
        <v>705</v>
      </c>
      <c r="G750" t="s">
        <v>611</v>
      </c>
      <c r="H750" t="str">
        <f t="shared" si="51"/>
        <v>06054</v>
      </c>
      <c r="I750" t="s">
        <v>60</v>
      </c>
      <c r="J750" s="1">
        <v>19876</v>
      </c>
      <c r="K750" t="s">
        <v>737</v>
      </c>
      <c r="L750">
        <v>5</v>
      </c>
      <c r="N750" t="str">
        <f t="shared" si="50"/>
        <v>0</v>
      </c>
      <c r="O750">
        <v>5</v>
      </c>
      <c r="P750" t="s">
        <v>62</v>
      </c>
      <c r="Q750" t="s">
        <v>77</v>
      </c>
      <c r="R750" t="s">
        <v>77</v>
      </c>
      <c r="S750" t="s">
        <v>64</v>
      </c>
      <c r="T750" t="s">
        <v>65</v>
      </c>
      <c r="U750" t="s">
        <v>66</v>
      </c>
      <c r="V750" t="s">
        <v>66</v>
      </c>
      <c r="X750" t="b">
        <v>0</v>
      </c>
      <c r="Y750" t="b">
        <v>0</v>
      </c>
      <c r="Z750" t="b">
        <v>0</v>
      </c>
      <c r="AA750">
        <v>200</v>
      </c>
      <c r="AB750">
        <v>30</v>
      </c>
      <c r="AC750" t="s">
        <v>67</v>
      </c>
      <c r="AD750" t="b">
        <v>0</v>
      </c>
      <c r="AE750" t="b">
        <v>0</v>
      </c>
      <c r="AF750" t="s">
        <v>68</v>
      </c>
      <c r="AG750" t="s">
        <v>60</v>
      </c>
      <c r="AH750" t="s">
        <v>60</v>
      </c>
      <c r="AI750" t="b">
        <v>1</v>
      </c>
      <c r="AJ750" t="s">
        <v>60</v>
      </c>
      <c r="AK750" t="s">
        <v>60</v>
      </c>
      <c r="AL750" t="s">
        <v>60</v>
      </c>
      <c r="AM750" t="s">
        <v>60</v>
      </c>
      <c r="AN750" t="s">
        <v>69</v>
      </c>
      <c r="AO750" t="s">
        <v>108</v>
      </c>
      <c r="AP750" t="b">
        <v>0</v>
      </c>
      <c r="AQ750" t="b">
        <v>0</v>
      </c>
      <c r="AR750" t="s">
        <v>71</v>
      </c>
      <c r="AS750" t="b">
        <v>1</v>
      </c>
      <c r="AT750" t="s">
        <v>72</v>
      </c>
      <c r="AU750" t="s">
        <v>60</v>
      </c>
      <c r="AX750" t="s">
        <v>462</v>
      </c>
      <c r="AY750" t="s">
        <v>60</v>
      </c>
      <c r="BA750" t="b">
        <v>0</v>
      </c>
      <c r="BB750" t="s">
        <v>60</v>
      </c>
      <c r="BD750" t="s">
        <v>60</v>
      </c>
    </row>
    <row r="751" spans="1:56" x14ac:dyDescent="0.25">
      <c r="A751" t="s">
        <v>193</v>
      </c>
      <c r="B751" t="s">
        <v>736</v>
      </c>
      <c r="C751">
        <v>7966040</v>
      </c>
      <c r="D751" t="s">
        <v>131</v>
      </c>
      <c r="E751" t="s">
        <v>705</v>
      </c>
      <c r="G751" t="s">
        <v>615</v>
      </c>
      <c r="H751" t="str">
        <f t="shared" si="51"/>
        <v>06054</v>
      </c>
      <c r="I751" t="s">
        <v>60</v>
      </c>
      <c r="J751" s="1">
        <v>19876</v>
      </c>
      <c r="K751" t="s">
        <v>737</v>
      </c>
      <c r="L751">
        <v>1</v>
      </c>
      <c r="N751" t="str">
        <f t="shared" si="50"/>
        <v>0</v>
      </c>
      <c r="O751">
        <v>1</v>
      </c>
      <c r="P751" t="s">
        <v>62</v>
      </c>
      <c r="Q751" t="s">
        <v>77</v>
      </c>
      <c r="R751" t="s">
        <v>77</v>
      </c>
      <c r="S751" t="s">
        <v>64</v>
      </c>
      <c r="T751" t="s">
        <v>65</v>
      </c>
      <c r="U751" t="s">
        <v>66</v>
      </c>
      <c r="V751" t="s">
        <v>66</v>
      </c>
      <c r="X751" t="b">
        <v>0</v>
      </c>
      <c r="Y751" t="b">
        <v>0</v>
      </c>
      <c r="Z751" t="b">
        <v>0</v>
      </c>
      <c r="AA751">
        <v>200</v>
      </c>
      <c r="AB751">
        <v>15</v>
      </c>
      <c r="AC751" t="s">
        <v>67</v>
      </c>
      <c r="AD751" t="b">
        <v>0</v>
      </c>
      <c r="AE751" t="b">
        <v>0</v>
      </c>
      <c r="AF751" t="s">
        <v>68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69</v>
      </c>
      <c r="AO751" t="s">
        <v>108</v>
      </c>
      <c r="AP751" t="b">
        <v>0</v>
      </c>
      <c r="AQ751" t="b">
        <v>0</v>
      </c>
      <c r="AR751" t="s">
        <v>71</v>
      </c>
      <c r="AS751" t="b">
        <v>1</v>
      </c>
      <c r="AT751" t="s">
        <v>72</v>
      </c>
      <c r="AU751" t="s">
        <v>60</v>
      </c>
      <c r="AX751" t="s">
        <v>462</v>
      </c>
      <c r="AY751" t="s">
        <v>60</v>
      </c>
      <c r="BA751" t="b">
        <v>0</v>
      </c>
      <c r="BB751" t="s">
        <v>60</v>
      </c>
      <c r="BD751" t="s">
        <v>60</v>
      </c>
    </row>
    <row r="752" spans="1:56" x14ac:dyDescent="0.25">
      <c r="A752" t="s">
        <v>193</v>
      </c>
      <c r="B752" t="s">
        <v>738</v>
      </c>
      <c r="C752">
        <v>7966030</v>
      </c>
      <c r="D752" t="s">
        <v>131</v>
      </c>
      <c r="E752" t="s">
        <v>705</v>
      </c>
      <c r="G752" t="s">
        <v>559</v>
      </c>
      <c r="H752" t="str">
        <f t="shared" si="51"/>
        <v>06054</v>
      </c>
      <c r="I752" t="s">
        <v>60</v>
      </c>
      <c r="J752" s="1">
        <v>19876</v>
      </c>
      <c r="K752" t="s">
        <v>737</v>
      </c>
      <c r="L752">
        <v>1</v>
      </c>
      <c r="N752" t="str">
        <f t="shared" si="50"/>
        <v>0</v>
      </c>
      <c r="O752">
        <v>1</v>
      </c>
      <c r="P752" t="s">
        <v>62</v>
      </c>
      <c r="Q752" t="s">
        <v>77</v>
      </c>
      <c r="R752" t="s">
        <v>77</v>
      </c>
      <c r="S752" t="s">
        <v>64</v>
      </c>
      <c r="T752" t="s">
        <v>65</v>
      </c>
      <c r="U752" t="s">
        <v>66</v>
      </c>
      <c r="V752" t="s">
        <v>66</v>
      </c>
      <c r="X752" t="b">
        <v>0</v>
      </c>
      <c r="Y752" t="b">
        <v>0</v>
      </c>
      <c r="Z752" t="b">
        <v>0</v>
      </c>
      <c r="AA752">
        <v>200</v>
      </c>
      <c r="AB752">
        <v>15</v>
      </c>
      <c r="AC752" t="s">
        <v>67</v>
      </c>
      <c r="AD752" t="b">
        <v>0</v>
      </c>
      <c r="AE752" t="b">
        <v>0</v>
      </c>
      <c r="AF752" t="s">
        <v>68</v>
      </c>
      <c r="AG752" t="s">
        <v>60</v>
      </c>
      <c r="AH752" t="s">
        <v>60</v>
      </c>
      <c r="AI752" t="b">
        <v>1</v>
      </c>
      <c r="AJ752" t="s">
        <v>60</v>
      </c>
      <c r="AK752" t="s">
        <v>60</v>
      </c>
      <c r="AL752" t="s">
        <v>60</v>
      </c>
      <c r="AM752" t="s">
        <v>60</v>
      </c>
      <c r="AN752" t="s">
        <v>69</v>
      </c>
      <c r="AO752" t="s">
        <v>108</v>
      </c>
      <c r="AP752" t="b">
        <v>0</v>
      </c>
      <c r="AQ752" t="b">
        <v>0</v>
      </c>
      <c r="AR752" t="s">
        <v>71</v>
      </c>
      <c r="AS752" t="b">
        <v>1</v>
      </c>
      <c r="AT752" t="s">
        <v>72</v>
      </c>
      <c r="AU752" t="s">
        <v>60</v>
      </c>
      <c r="AX752" t="s">
        <v>462</v>
      </c>
      <c r="AY752" t="s">
        <v>60</v>
      </c>
      <c r="BA752" t="b">
        <v>0</v>
      </c>
      <c r="BB752" t="s">
        <v>60</v>
      </c>
      <c r="BD752" t="s">
        <v>60</v>
      </c>
    </row>
    <row r="753" spans="1:56" x14ac:dyDescent="0.25">
      <c r="A753" t="s">
        <v>193</v>
      </c>
      <c r="B753" t="s">
        <v>738</v>
      </c>
      <c r="C753">
        <v>7966030</v>
      </c>
      <c r="D753" t="s">
        <v>131</v>
      </c>
      <c r="E753" t="s">
        <v>705</v>
      </c>
      <c r="G753" t="s">
        <v>611</v>
      </c>
      <c r="H753" t="str">
        <f t="shared" si="51"/>
        <v>06054</v>
      </c>
      <c r="I753" t="s">
        <v>60</v>
      </c>
      <c r="J753" s="1">
        <v>19876</v>
      </c>
      <c r="K753" t="s">
        <v>737</v>
      </c>
      <c r="L753">
        <v>1</v>
      </c>
      <c r="N753" t="str">
        <f t="shared" si="50"/>
        <v>0</v>
      </c>
      <c r="O753">
        <v>1</v>
      </c>
      <c r="P753" t="s">
        <v>62</v>
      </c>
      <c r="Q753" t="s">
        <v>77</v>
      </c>
      <c r="R753" t="s">
        <v>77</v>
      </c>
      <c r="S753" t="s">
        <v>64</v>
      </c>
      <c r="T753" t="s">
        <v>65</v>
      </c>
      <c r="U753" t="s">
        <v>66</v>
      </c>
      <c r="V753" t="s">
        <v>66</v>
      </c>
      <c r="X753" t="b">
        <v>0</v>
      </c>
      <c r="Y753" t="b">
        <v>0</v>
      </c>
      <c r="Z753" t="b">
        <v>0</v>
      </c>
      <c r="AA753">
        <v>200</v>
      </c>
      <c r="AB753">
        <v>15</v>
      </c>
      <c r="AC753" t="s">
        <v>67</v>
      </c>
      <c r="AD753" t="b">
        <v>0</v>
      </c>
      <c r="AE753" t="b">
        <v>0</v>
      </c>
      <c r="AF753" t="s">
        <v>68</v>
      </c>
      <c r="AG753" t="s">
        <v>60</v>
      </c>
      <c r="AH753" t="s">
        <v>60</v>
      </c>
      <c r="AI753" t="b">
        <v>1</v>
      </c>
      <c r="AJ753" t="s">
        <v>60</v>
      </c>
      <c r="AK753" t="s">
        <v>60</v>
      </c>
      <c r="AL753" t="s">
        <v>60</v>
      </c>
      <c r="AM753" t="s">
        <v>60</v>
      </c>
      <c r="AN753" t="s">
        <v>69</v>
      </c>
      <c r="AO753" t="s">
        <v>108</v>
      </c>
      <c r="AP753" t="b">
        <v>0</v>
      </c>
      <c r="AQ753" t="b">
        <v>0</v>
      </c>
      <c r="AR753" t="s">
        <v>71</v>
      </c>
      <c r="AS753" t="b">
        <v>1</v>
      </c>
      <c r="AT753" t="s">
        <v>72</v>
      </c>
      <c r="AU753" t="s">
        <v>60</v>
      </c>
      <c r="AX753" t="s">
        <v>462</v>
      </c>
      <c r="AY753" t="s">
        <v>60</v>
      </c>
      <c r="BA753" t="b">
        <v>0</v>
      </c>
      <c r="BB753" t="s">
        <v>60</v>
      </c>
      <c r="BD753" t="s">
        <v>60</v>
      </c>
    </row>
    <row r="754" spans="1:56" x14ac:dyDescent="0.25">
      <c r="A754" t="s">
        <v>193</v>
      </c>
      <c r="B754" t="s">
        <v>738</v>
      </c>
      <c r="C754">
        <v>7966030</v>
      </c>
      <c r="D754" t="s">
        <v>131</v>
      </c>
      <c r="E754" t="s">
        <v>705</v>
      </c>
      <c r="G754" t="s">
        <v>615</v>
      </c>
      <c r="H754" t="str">
        <f t="shared" si="51"/>
        <v>06054</v>
      </c>
      <c r="I754" t="s">
        <v>60</v>
      </c>
      <c r="J754" s="1">
        <v>19876</v>
      </c>
      <c r="K754" t="s">
        <v>737</v>
      </c>
      <c r="L754">
        <v>1</v>
      </c>
      <c r="N754" t="str">
        <f t="shared" si="50"/>
        <v>0</v>
      </c>
      <c r="O754">
        <v>1</v>
      </c>
      <c r="P754" t="s">
        <v>62</v>
      </c>
      <c r="Q754" t="s">
        <v>77</v>
      </c>
      <c r="R754" t="s">
        <v>77</v>
      </c>
      <c r="S754" t="s">
        <v>64</v>
      </c>
      <c r="T754" t="s">
        <v>65</v>
      </c>
      <c r="U754" t="s">
        <v>66</v>
      </c>
      <c r="V754" t="s">
        <v>66</v>
      </c>
      <c r="X754" t="b">
        <v>0</v>
      </c>
      <c r="Y754" t="b">
        <v>0</v>
      </c>
      <c r="Z754" t="b">
        <v>0</v>
      </c>
      <c r="AA754">
        <v>200</v>
      </c>
      <c r="AB754">
        <v>15</v>
      </c>
      <c r="AC754" t="s">
        <v>67</v>
      </c>
      <c r="AD754" t="b">
        <v>0</v>
      </c>
      <c r="AE754" t="b">
        <v>0</v>
      </c>
      <c r="AF754" t="s">
        <v>68</v>
      </c>
      <c r="AG754" t="s">
        <v>60</v>
      </c>
      <c r="AH754" t="s">
        <v>60</v>
      </c>
      <c r="AI754" t="b">
        <v>1</v>
      </c>
      <c r="AJ754" t="s">
        <v>60</v>
      </c>
      <c r="AK754" t="s">
        <v>60</v>
      </c>
      <c r="AL754" t="s">
        <v>60</v>
      </c>
      <c r="AM754" t="s">
        <v>60</v>
      </c>
      <c r="AN754" t="s">
        <v>69</v>
      </c>
      <c r="AO754" t="s">
        <v>108</v>
      </c>
      <c r="AP754" t="b">
        <v>0</v>
      </c>
      <c r="AQ754" t="b">
        <v>0</v>
      </c>
      <c r="AR754" t="s">
        <v>71</v>
      </c>
      <c r="AS754" t="b">
        <v>1</v>
      </c>
      <c r="AT754" t="s">
        <v>72</v>
      </c>
      <c r="AU754" t="s">
        <v>60</v>
      </c>
      <c r="AX754" t="s">
        <v>462</v>
      </c>
      <c r="AY754" t="s">
        <v>60</v>
      </c>
      <c r="BA754" t="b">
        <v>0</v>
      </c>
      <c r="BB754" t="s">
        <v>60</v>
      </c>
      <c r="BD754" t="s">
        <v>60</v>
      </c>
    </row>
    <row r="755" spans="1:56" x14ac:dyDescent="0.25">
      <c r="A755" t="s">
        <v>124</v>
      </c>
      <c r="B755" t="s">
        <v>739</v>
      </c>
      <c r="C755" t="str">
        <f>"0500320"</f>
        <v>0500320</v>
      </c>
      <c r="D755" t="s">
        <v>89</v>
      </c>
      <c r="E755" t="s">
        <v>89</v>
      </c>
      <c r="F755" t="s">
        <v>137</v>
      </c>
      <c r="G755" t="s">
        <v>489</v>
      </c>
      <c r="H755" t="str">
        <f>"08010"</f>
        <v>08010</v>
      </c>
      <c r="I755" t="s">
        <v>60</v>
      </c>
      <c r="J755" s="2">
        <v>42957</v>
      </c>
      <c r="K755" t="s">
        <v>61</v>
      </c>
      <c r="L755">
        <v>1</v>
      </c>
      <c r="N755" t="str">
        <f t="shared" si="50"/>
        <v>0</v>
      </c>
      <c r="O755">
        <v>1</v>
      </c>
      <c r="P755" t="s">
        <v>83</v>
      </c>
      <c r="Q755" t="s">
        <v>77</v>
      </c>
      <c r="R755" t="s">
        <v>77</v>
      </c>
      <c r="S755" t="s">
        <v>64</v>
      </c>
      <c r="T755" t="s">
        <v>65</v>
      </c>
      <c r="U755" t="s">
        <v>66</v>
      </c>
      <c r="V755" t="s">
        <v>66</v>
      </c>
      <c r="X755" t="b">
        <v>0</v>
      </c>
      <c r="Y755" t="b">
        <v>1</v>
      </c>
      <c r="Z755" t="b">
        <v>1</v>
      </c>
      <c r="AA755">
        <v>103</v>
      </c>
      <c r="AB755">
        <v>230</v>
      </c>
      <c r="AC755" t="s">
        <v>67</v>
      </c>
      <c r="AD755" t="b">
        <v>0</v>
      </c>
      <c r="AE755" t="b">
        <v>0</v>
      </c>
      <c r="AF755" t="s">
        <v>68</v>
      </c>
      <c r="AG755" t="s">
        <v>60</v>
      </c>
      <c r="AH755" t="s">
        <v>60</v>
      </c>
      <c r="AI755" t="b">
        <v>1</v>
      </c>
      <c r="AJ755" t="s">
        <v>60</v>
      </c>
      <c r="AK755" t="s">
        <v>60</v>
      </c>
      <c r="AL755" t="s">
        <v>60</v>
      </c>
      <c r="AM755" t="s">
        <v>60</v>
      </c>
      <c r="AN755" t="s">
        <v>116</v>
      </c>
      <c r="AO755" t="s">
        <v>108</v>
      </c>
      <c r="AP755" t="b">
        <v>0</v>
      </c>
      <c r="AQ755" t="b">
        <v>0</v>
      </c>
      <c r="AR755" t="s">
        <v>71</v>
      </c>
      <c r="AS755" t="b">
        <v>0</v>
      </c>
      <c r="AT755" t="s">
        <v>72</v>
      </c>
      <c r="AU755" t="s">
        <v>60</v>
      </c>
      <c r="AX755" t="s">
        <v>462</v>
      </c>
      <c r="AY755" t="s">
        <v>60</v>
      </c>
      <c r="BA755" t="b">
        <v>0</v>
      </c>
      <c r="BB755" t="s">
        <v>60</v>
      </c>
      <c r="BD755" t="s">
        <v>60</v>
      </c>
    </row>
    <row r="756" spans="1:56" x14ac:dyDescent="0.25">
      <c r="A756" t="s">
        <v>379</v>
      </c>
      <c r="B756" t="s">
        <v>570</v>
      </c>
      <c r="C756">
        <v>8500390</v>
      </c>
      <c r="D756" t="s">
        <v>89</v>
      </c>
      <c r="E756" t="s">
        <v>89</v>
      </c>
      <c r="F756" t="s">
        <v>456</v>
      </c>
      <c r="G756" t="s">
        <v>599</v>
      </c>
      <c r="H756" t="str">
        <f>"06012"</f>
        <v>06012</v>
      </c>
      <c r="I756" t="s">
        <v>60</v>
      </c>
      <c r="J756" s="2">
        <v>42898</v>
      </c>
      <c r="K756" t="s">
        <v>61</v>
      </c>
      <c r="L756">
        <v>30</v>
      </c>
      <c r="N756" t="str">
        <f t="shared" si="50"/>
        <v>0</v>
      </c>
      <c r="O756">
        <v>30</v>
      </c>
      <c r="P756" t="s">
        <v>86</v>
      </c>
      <c r="Q756" t="s">
        <v>77</v>
      </c>
      <c r="R756" t="s">
        <v>77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300</v>
      </c>
      <c r="AB756">
        <v>230</v>
      </c>
      <c r="AC756" t="s">
        <v>67</v>
      </c>
      <c r="AD756" t="b">
        <v>0</v>
      </c>
      <c r="AE756" t="b">
        <v>0</v>
      </c>
      <c r="AF756" t="s">
        <v>68</v>
      </c>
      <c r="AG756" t="s">
        <v>60</v>
      </c>
      <c r="AH756" t="s">
        <v>60</v>
      </c>
      <c r="AI756" t="b">
        <v>1</v>
      </c>
      <c r="AJ756" t="s">
        <v>60</v>
      </c>
      <c r="AK756" t="s">
        <v>60</v>
      </c>
      <c r="AL756" t="s">
        <v>60</v>
      </c>
      <c r="AM756" t="s">
        <v>60</v>
      </c>
      <c r="AN756" t="s">
        <v>69</v>
      </c>
      <c r="AO756" t="s">
        <v>108</v>
      </c>
      <c r="AP756" t="b">
        <v>0</v>
      </c>
      <c r="AQ756" t="b">
        <v>0</v>
      </c>
      <c r="AR756" t="s">
        <v>71</v>
      </c>
      <c r="AS756" t="b">
        <v>0</v>
      </c>
      <c r="AT756" t="s">
        <v>72</v>
      </c>
      <c r="AU756" t="s">
        <v>60</v>
      </c>
      <c r="AX756" t="s">
        <v>462</v>
      </c>
      <c r="AY756" t="s">
        <v>60</v>
      </c>
      <c r="BA756" t="b">
        <v>0</v>
      </c>
      <c r="BB756" t="s">
        <v>60</v>
      </c>
      <c r="BC756">
        <v>8500390</v>
      </c>
      <c r="BD756" t="s">
        <v>60</v>
      </c>
    </row>
    <row r="757" spans="1:56" x14ac:dyDescent="0.25">
      <c r="A757" t="s">
        <v>167</v>
      </c>
      <c r="B757" t="s">
        <v>551</v>
      </c>
      <c r="C757">
        <v>1001310</v>
      </c>
      <c r="D757" t="s">
        <v>89</v>
      </c>
      <c r="E757" t="s">
        <v>89</v>
      </c>
      <c r="F757" t="s">
        <v>180</v>
      </c>
      <c r="G757" t="s">
        <v>623</v>
      </c>
      <c r="H757" t="str">
        <f t="shared" ref="H757:H763" si="52">"06059"</f>
        <v>06059</v>
      </c>
      <c r="I757" t="s">
        <v>60</v>
      </c>
      <c r="J757" s="1">
        <v>21702</v>
      </c>
      <c r="K757" t="s">
        <v>61</v>
      </c>
      <c r="L757">
        <v>15</v>
      </c>
      <c r="N757" t="str">
        <f t="shared" si="50"/>
        <v>0</v>
      </c>
      <c r="O757">
        <v>15</v>
      </c>
      <c r="P757" t="s">
        <v>86</v>
      </c>
      <c r="Q757" t="s">
        <v>77</v>
      </c>
      <c r="R757" t="s">
        <v>77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78</v>
      </c>
      <c r="AD757" t="b">
        <v>0</v>
      </c>
      <c r="AE757" t="b">
        <v>0</v>
      </c>
      <c r="AF757" t="s">
        <v>68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69</v>
      </c>
      <c r="AO757" t="s">
        <v>70</v>
      </c>
      <c r="AP757" t="b">
        <v>0</v>
      </c>
      <c r="AQ757" t="b">
        <v>0</v>
      </c>
      <c r="AR757" t="s">
        <v>71</v>
      </c>
      <c r="AS757" t="b">
        <v>0</v>
      </c>
      <c r="AT757" t="s">
        <v>72</v>
      </c>
      <c r="AU757" t="s">
        <v>60</v>
      </c>
      <c r="AX757" t="s">
        <v>462</v>
      </c>
      <c r="AY757" t="s">
        <v>60</v>
      </c>
      <c r="BA757" t="b">
        <v>1</v>
      </c>
      <c r="BB757" t="s">
        <v>60</v>
      </c>
      <c r="BD757" t="s">
        <v>60</v>
      </c>
    </row>
    <row r="758" spans="1:56" x14ac:dyDescent="0.25">
      <c r="A758" t="s">
        <v>167</v>
      </c>
      <c r="B758" t="s">
        <v>655</v>
      </c>
      <c r="C758">
        <v>1001400</v>
      </c>
      <c r="D758" t="s">
        <v>89</v>
      </c>
      <c r="E758" t="s">
        <v>89</v>
      </c>
      <c r="F758" t="s">
        <v>180</v>
      </c>
      <c r="G758" t="s">
        <v>740</v>
      </c>
      <c r="H758" t="str">
        <f t="shared" si="52"/>
        <v>06059</v>
      </c>
      <c r="I758" t="s">
        <v>60</v>
      </c>
      <c r="J758" s="1">
        <v>21702</v>
      </c>
      <c r="K758" t="s">
        <v>61</v>
      </c>
      <c r="L758">
        <v>10</v>
      </c>
      <c r="N758" t="str">
        <f t="shared" si="50"/>
        <v>0</v>
      </c>
      <c r="O758">
        <v>10</v>
      </c>
      <c r="P758" t="s">
        <v>86</v>
      </c>
      <c r="Q758" t="s">
        <v>77</v>
      </c>
      <c r="R758" t="s">
        <v>77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78</v>
      </c>
      <c r="AD758" t="b">
        <v>0</v>
      </c>
      <c r="AE758" t="b">
        <v>0</v>
      </c>
      <c r="AF758" t="s">
        <v>68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69</v>
      </c>
      <c r="AO758" t="s">
        <v>70</v>
      </c>
      <c r="AP758" t="b">
        <v>0</v>
      </c>
      <c r="AQ758" t="b">
        <v>0</v>
      </c>
      <c r="AR758" t="s">
        <v>71</v>
      </c>
      <c r="AS758" t="b">
        <v>0</v>
      </c>
      <c r="AT758" t="s">
        <v>72</v>
      </c>
      <c r="AU758" t="s">
        <v>60</v>
      </c>
      <c r="AX758" t="s">
        <v>462</v>
      </c>
      <c r="AY758" t="s">
        <v>60</v>
      </c>
      <c r="BA758" t="b">
        <v>1</v>
      </c>
      <c r="BB758" t="s">
        <v>60</v>
      </c>
      <c r="BD758" t="s">
        <v>60</v>
      </c>
    </row>
    <row r="759" spans="1:56" x14ac:dyDescent="0.25">
      <c r="A759" t="s">
        <v>167</v>
      </c>
      <c r="B759" t="s">
        <v>655</v>
      </c>
      <c r="C759">
        <v>1001400</v>
      </c>
      <c r="D759" t="s">
        <v>87</v>
      </c>
      <c r="E759" t="s">
        <v>87</v>
      </c>
      <c r="F759" t="s">
        <v>180</v>
      </c>
      <c r="G759" t="s">
        <v>741</v>
      </c>
      <c r="H759" t="str">
        <f t="shared" si="52"/>
        <v>06059</v>
      </c>
      <c r="I759" t="s">
        <v>60</v>
      </c>
      <c r="J759" s="1">
        <v>21702</v>
      </c>
      <c r="K759" t="s">
        <v>61</v>
      </c>
      <c r="L759">
        <v>10</v>
      </c>
      <c r="N759" t="str">
        <f t="shared" si="50"/>
        <v>0</v>
      </c>
      <c r="O759">
        <v>10</v>
      </c>
      <c r="P759" t="s">
        <v>86</v>
      </c>
      <c r="Q759" t="s">
        <v>77</v>
      </c>
      <c r="R759" t="s">
        <v>77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>
        <v>235</v>
      </c>
      <c r="AC759" t="s">
        <v>78</v>
      </c>
      <c r="AD759" t="b">
        <v>0</v>
      </c>
      <c r="AE759" t="b">
        <v>0</v>
      </c>
      <c r="AF759" t="s">
        <v>68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69</v>
      </c>
      <c r="AO759" t="s">
        <v>70</v>
      </c>
      <c r="AP759" t="b">
        <v>0</v>
      </c>
      <c r="AQ759" t="b">
        <v>0</v>
      </c>
      <c r="AR759" t="s">
        <v>71</v>
      </c>
      <c r="AS759" t="b">
        <v>0</v>
      </c>
      <c r="AT759" t="s">
        <v>72</v>
      </c>
      <c r="AU759" t="s">
        <v>60</v>
      </c>
      <c r="AX759" t="s">
        <v>462</v>
      </c>
      <c r="AY759" t="s">
        <v>60</v>
      </c>
      <c r="BA759" t="b">
        <v>1</v>
      </c>
      <c r="BB759" t="s">
        <v>60</v>
      </c>
      <c r="BD759" t="s">
        <v>60</v>
      </c>
    </row>
    <row r="760" spans="1:56" x14ac:dyDescent="0.25">
      <c r="A760" t="s">
        <v>167</v>
      </c>
      <c r="B760" t="s">
        <v>186</v>
      </c>
      <c r="C760">
        <v>1001370</v>
      </c>
      <c r="D760" t="s">
        <v>87</v>
      </c>
      <c r="E760" t="s">
        <v>87</v>
      </c>
      <c r="F760" t="s">
        <v>180</v>
      </c>
      <c r="G760" t="s">
        <v>741</v>
      </c>
      <c r="H760" t="str">
        <f t="shared" si="52"/>
        <v>06059</v>
      </c>
      <c r="I760" t="s">
        <v>60</v>
      </c>
      <c r="J760" s="1">
        <v>21702</v>
      </c>
      <c r="K760" t="s">
        <v>61</v>
      </c>
      <c r="L760">
        <v>10</v>
      </c>
      <c r="N760" t="str">
        <f t="shared" si="50"/>
        <v>0</v>
      </c>
      <c r="O760">
        <v>10</v>
      </c>
      <c r="P760" t="s">
        <v>86</v>
      </c>
      <c r="Q760" t="s">
        <v>77</v>
      </c>
      <c r="R760" t="s">
        <v>77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>
        <v>235</v>
      </c>
      <c r="AC760" t="s">
        <v>78</v>
      </c>
      <c r="AD760" t="b">
        <v>0</v>
      </c>
      <c r="AE760" t="b">
        <v>0</v>
      </c>
      <c r="AF760" t="s">
        <v>68</v>
      </c>
      <c r="AG760" t="s">
        <v>60</v>
      </c>
      <c r="AH760" t="s">
        <v>60</v>
      </c>
      <c r="AI760" t="b">
        <v>1</v>
      </c>
      <c r="AJ760" t="s">
        <v>60</v>
      </c>
      <c r="AK760" t="s">
        <v>60</v>
      </c>
      <c r="AL760" t="s">
        <v>60</v>
      </c>
      <c r="AM760" t="s">
        <v>60</v>
      </c>
      <c r="AN760" t="s">
        <v>69</v>
      </c>
      <c r="AO760" t="s">
        <v>70</v>
      </c>
      <c r="AP760" t="b">
        <v>0</v>
      </c>
      <c r="AQ760" t="b">
        <v>0</v>
      </c>
      <c r="AR760" t="s">
        <v>71</v>
      </c>
      <c r="AS760" t="b">
        <v>0</v>
      </c>
      <c r="AT760" t="s">
        <v>72</v>
      </c>
      <c r="AU760" t="s">
        <v>60</v>
      </c>
      <c r="AX760" t="s">
        <v>462</v>
      </c>
      <c r="AY760" t="s">
        <v>60</v>
      </c>
      <c r="BA760" t="b">
        <v>1</v>
      </c>
      <c r="BB760" t="s">
        <v>60</v>
      </c>
      <c r="BD760" t="s">
        <v>60</v>
      </c>
    </row>
    <row r="761" spans="1:56" x14ac:dyDescent="0.25">
      <c r="A761" t="s">
        <v>167</v>
      </c>
      <c r="B761" t="s">
        <v>179</v>
      </c>
      <c r="C761">
        <v>1001340</v>
      </c>
      <c r="D761" t="s">
        <v>87</v>
      </c>
      <c r="E761" t="s">
        <v>87</v>
      </c>
      <c r="F761" t="s">
        <v>180</v>
      </c>
      <c r="G761" t="s">
        <v>741</v>
      </c>
      <c r="H761" t="str">
        <f t="shared" si="52"/>
        <v>06059</v>
      </c>
      <c r="I761" t="s">
        <v>60</v>
      </c>
      <c r="J761" s="1">
        <v>21702</v>
      </c>
      <c r="K761" t="s">
        <v>61</v>
      </c>
      <c r="L761">
        <v>10</v>
      </c>
      <c r="N761" t="str">
        <f t="shared" si="50"/>
        <v>0</v>
      </c>
      <c r="O761">
        <v>10</v>
      </c>
      <c r="P761" t="s">
        <v>86</v>
      </c>
      <c r="Q761" t="s">
        <v>77</v>
      </c>
      <c r="R761" t="s">
        <v>77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0</v>
      </c>
      <c r="Z761" t="b">
        <v>0</v>
      </c>
      <c r="AA761">
        <v>103</v>
      </c>
      <c r="AB761">
        <v>235</v>
      </c>
      <c r="AC761" t="s">
        <v>67</v>
      </c>
      <c r="AD761" t="b">
        <v>0</v>
      </c>
      <c r="AE761" t="b">
        <v>0</v>
      </c>
      <c r="AF761" t="s">
        <v>68</v>
      </c>
      <c r="AG761" t="s">
        <v>60</v>
      </c>
      <c r="AH761" t="s">
        <v>60</v>
      </c>
      <c r="AI761" t="b">
        <v>1</v>
      </c>
      <c r="AJ761" t="s">
        <v>60</v>
      </c>
      <c r="AK761" t="s">
        <v>60</v>
      </c>
      <c r="AL761" t="s">
        <v>60</v>
      </c>
      <c r="AM761" t="s">
        <v>60</v>
      </c>
      <c r="AN761" t="s">
        <v>69</v>
      </c>
      <c r="AO761" t="s">
        <v>70</v>
      </c>
      <c r="AP761" t="b">
        <v>0</v>
      </c>
      <c r="AQ761" t="b">
        <v>0</v>
      </c>
      <c r="AR761" t="s">
        <v>71</v>
      </c>
      <c r="AS761" t="b">
        <v>0</v>
      </c>
      <c r="AT761" t="s">
        <v>72</v>
      </c>
      <c r="AU761" t="s">
        <v>60</v>
      </c>
      <c r="AX761" t="s">
        <v>462</v>
      </c>
      <c r="AY761" t="s">
        <v>60</v>
      </c>
      <c r="BA761" t="b">
        <v>0</v>
      </c>
      <c r="BB761" t="s">
        <v>60</v>
      </c>
      <c r="BD761" t="s">
        <v>60</v>
      </c>
    </row>
    <row r="762" spans="1:56" x14ac:dyDescent="0.25">
      <c r="A762" t="s">
        <v>167</v>
      </c>
      <c r="B762" t="s">
        <v>551</v>
      </c>
      <c r="C762">
        <v>1001310</v>
      </c>
      <c r="D762" t="s">
        <v>87</v>
      </c>
      <c r="E762" t="s">
        <v>87</v>
      </c>
      <c r="F762" t="s">
        <v>180</v>
      </c>
      <c r="G762" t="s">
        <v>741</v>
      </c>
      <c r="H762" t="str">
        <f t="shared" si="52"/>
        <v>06059</v>
      </c>
      <c r="I762" t="s">
        <v>60</v>
      </c>
      <c r="J762" s="1">
        <v>21702</v>
      </c>
      <c r="K762" t="s">
        <v>61</v>
      </c>
      <c r="L762">
        <v>10</v>
      </c>
      <c r="N762" t="str">
        <f t="shared" si="50"/>
        <v>0</v>
      </c>
      <c r="O762">
        <v>10</v>
      </c>
      <c r="P762" t="s">
        <v>86</v>
      </c>
      <c r="Q762" t="s">
        <v>77</v>
      </c>
      <c r="R762" t="s">
        <v>77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>
        <v>235</v>
      </c>
      <c r="AC762" t="s">
        <v>78</v>
      </c>
      <c r="AD762" t="b">
        <v>0</v>
      </c>
      <c r="AE762" t="b">
        <v>0</v>
      </c>
      <c r="AF762" t="s">
        <v>68</v>
      </c>
      <c r="AG762" t="s">
        <v>60</v>
      </c>
      <c r="AH762" t="s">
        <v>60</v>
      </c>
      <c r="AI762" t="b">
        <v>1</v>
      </c>
      <c r="AJ762" t="s">
        <v>60</v>
      </c>
      <c r="AK762" t="s">
        <v>60</v>
      </c>
      <c r="AL762" t="s">
        <v>60</v>
      </c>
      <c r="AM762" t="s">
        <v>60</v>
      </c>
      <c r="AN762" t="s">
        <v>69</v>
      </c>
      <c r="AO762" t="s">
        <v>70</v>
      </c>
      <c r="AP762" t="b">
        <v>0</v>
      </c>
      <c r="AQ762" t="b">
        <v>0</v>
      </c>
      <c r="AR762" t="s">
        <v>71</v>
      </c>
      <c r="AS762" t="b">
        <v>0</v>
      </c>
      <c r="AT762" t="s">
        <v>72</v>
      </c>
      <c r="AU762" t="s">
        <v>60</v>
      </c>
      <c r="AX762" t="s">
        <v>462</v>
      </c>
      <c r="AY762" t="s">
        <v>60</v>
      </c>
      <c r="BA762" t="b">
        <v>1</v>
      </c>
      <c r="BB762" t="s">
        <v>60</v>
      </c>
      <c r="BD762" t="s">
        <v>60</v>
      </c>
    </row>
    <row r="763" spans="1:56" x14ac:dyDescent="0.25">
      <c r="A763" t="s">
        <v>353</v>
      </c>
      <c r="B763" t="s">
        <v>641</v>
      </c>
      <c r="C763">
        <v>2001340</v>
      </c>
      <c r="D763" t="s">
        <v>91</v>
      </c>
      <c r="E763" t="s">
        <v>91</v>
      </c>
      <c r="F763" t="s">
        <v>364</v>
      </c>
      <c r="G763" t="s">
        <v>742</v>
      </c>
      <c r="H763" t="str">
        <f t="shared" si="52"/>
        <v>06059</v>
      </c>
      <c r="I763" t="s">
        <v>60</v>
      </c>
      <c r="J763" s="1">
        <v>21702</v>
      </c>
      <c r="K763" t="s">
        <v>61</v>
      </c>
      <c r="L763">
        <v>5</v>
      </c>
      <c r="N763" t="str">
        <f t="shared" si="50"/>
        <v>0</v>
      </c>
      <c r="O763">
        <v>5</v>
      </c>
      <c r="P763" t="s">
        <v>86</v>
      </c>
      <c r="Q763" t="s">
        <v>77</v>
      </c>
      <c r="R763" t="s">
        <v>77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0</v>
      </c>
      <c r="Z763" t="b">
        <v>0</v>
      </c>
      <c r="AA763">
        <v>103</v>
      </c>
      <c r="AB763">
        <v>230</v>
      </c>
      <c r="AC763" t="s">
        <v>78</v>
      </c>
      <c r="AD763" t="b">
        <v>0</v>
      </c>
      <c r="AE763" t="b">
        <v>1</v>
      </c>
      <c r="AF763" t="s">
        <v>68</v>
      </c>
      <c r="AG763" t="s">
        <v>60</v>
      </c>
      <c r="AH763" t="s">
        <v>60</v>
      </c>
      <c r="AI763" t="b">
        <v>1</v>
      </c>
      <c r="AJ763" t="s">
        <v>60</v>
      </c>
      <c r="AK763" t="s">
        <v>60</v>
      </c>
      <c r="AL763" t="s">
        <v>60</v>
      </c>
      <c r="AM763" t="s">
        <v>60</v>
      </c>
      <c r="AN763" t="s">
        <v>69</v>
      </c>
      <c r="AO763" t="s">
        <v>70</v>
      </c>
      <c r="AP763" t="b">
        <v>0</v>
      </c>
      <c r="AQ763" t="b">
        <v>0</v>
      </c>
      <c r="AR763" t="s">
        <v>71</v>
      </c>
      <c r="AS763" t="b">
        <v>0</v>
      </c>
      <c r="AT763" t="s">
        <v>72</v>
      </c>
      <c r="AU763" t="s">
        <v>60</v>
      </c>
      <c r="AX763" t="s">
        <v>462</v>
      </c>
      <c r="AY763" t="s">
        <v>60</v>
      </c>
      <c r="BA763" t="b">
        <v>1</v>
      </c>
      <c r="BB763" t="s">
        <v>60</v>
      </c>
      <c r="BD763" t="s">
        <v>60</v>
      </c>
    </row>
    <row r="764" spans="1:56" x14ac:dyDescent="0.25">
      <c r="A764" t="s">
        <v>124</v>
      </c>
      <c r="B764" t="s">
        <v>162</v>
      </c>
      <c r="C764">
        <v>2107310</v>
      </c>
      <c r="D764" t="s">
        <v>81</v>
      </c>
      <c r="E764" t="s">
        <v>81</v>
      </c>
      <c r="G764" t="s">
        <v>611</v>
      </c>
      <c r="H764">
        <v>12001</v>
      </c>
      <c r="I764" t="s">
        <v>60</v>
      </c>
      <c r="J764" s="2">
        <v>43070</v>
      </c>
      <c r="K764" t="s">
        <v>61</v>
      </c>
      <c r="L764">
        <v>35</v>
      </c>
      <c r="N764" t="str">
        <f t="shared" si="50"/>
        <v>0</v>
      </c>
      <c r="O764">
        <v>35</v>
      </c>
      <c r="P764" t="s">
        <v>86</v>
      </c>
      <c r="Q764" t="s">
        <v>77</v>
      </c>
      <c r="R764" t="s">
        <v>77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103</v>
      </c>
      <c r="AB764">
        <v>235</v>
      </c>
      <c r="AC764" t="s">
        <v>67</v>
      </c>
      <c r="AD764" t="b">
        <v>0</v>
      </c>
      <c r="AE764" t="b">
        <v>0</v>
      </c>
      <c r="AF764" t="s">
        <v>68</v>
      </c>
      <c r="AG764" t="s">
        <v>60</v>
      </c>
      <c r="AH764" t="s">
        <v>60</v>
      </c>
      <c r="AI764" t="b">
        <v>1</v>
      </c>
      <c r="AJ764" t="s">
        <v>60</v>
      </c>
      <c r="AK764" t="s">
        <v>60</v>
      </c>
      <c r="AL764" t="s">
        <v>60</v>
      </c>
      <c r="AM764" t="s">
        <v>60</v>
      </c>
      <c r="AN764" t="s">
        <v>69</v>
      </c>
      <c r="AO764" t="s">
        <v>108</v>
      </c>
      <c r="AP764" t="b">
        <v>0</v>
      </c>
      <c r="AQ764" t="b">
        <v>0</v>
      </c>
      <c r="AR764" t="s">
        <v>71</v>
      </c>
      <c r="AS764" t="b">
        <v>0</v>
      </c>
      <c r="AT764" t="s">
        <v>72</v>
      </c>
      <c r="AU764" t="s">
        <v>60</v>
      </c>
      <c r="AX764" t="s">
        <v>462</v>
      </c>
      <c r="AY764" t="s">
        <v>60</v>
      </c>
      <c r="BA764" t="b">
        <v>0</v>
      </c>
      <c r="BB764" t="s">
        <v>60</v>
      </c>
      <c r="BD764" t="s">
        <v>60</v>
      </c>
    </row>
    <row r="765" spans="1:56" x14ac:dyDescent="0.25">
      <c r="A765" t="s">
        <v>312</v>
      </c>
      <c r="B765" t="s">
        <v>743</v>
      </c>
      <c r="C765" t="s">
        <v>744</v>
      </c>
      <c r="D765" t="s">
        <v>91</v>
      </c>
      <c r="E765" t="s">
        <v>91</v>
      </c>
      <c r="F765" t="s">
        <v>364</v>
      </c>
      <c r="G765" t="s">
        <v>489</v>
      </c>
      <c r="H765" t="str">
        <f t="shared" ref="H765:H770" si="53">"06059"</f>
        <v>06059</v>
      </c>
      <c r="I765" t="s">
        <v>60</v>
      </c>
      <c r="J765" t="s">
        <v>745</v>
      </c>
      <c r="K765" t="s">
        <v>61</v>
      </c>
      <c r="L765">
        <v>25</v>
      </c>
      <c r="N765" t="str">
        <f t="shared" si="50"/>
        <v>0</v>
      </c>
      <c r="O765">
        <v>25</v>
      </c>
      <c r="P765" t="s">
        <v>62</v>
      </c>
      <c r="Q765" t="s">
        <v>63</v>
      </c>
      <c r="R765" t="s">
        <v>77</v>
      </c>
      <c r="S765" t="s">
        <v>64</v>
      </c>
      <c r="T765" t="s">
        <v>65</v>
      </c>
      <c r="U765" t="s">
        <v>66</v>
      </c>
      <c r="V765" t="s">
        <v>66</v>
      </c>
      <c r="X765" t="b">
        <v>0</v>
      </c>
      <c r="Y765" t="b">
        <v>0</v>
      </c>
      <c r="Z765" t="b">
        <v>0</v>
      </c>
      <c r="AA765">
        <v>999</v>
      </c>
      <c r="AB765">
        <v>230</v>
      </c>
      <c r="AC765" t="s">
        <v>67</v>
      </c>
      <c r="AD765" t="b">
        <v>0</v>
      </c>
      <c r="AE765" t="b">
        <v>1</v>
      </c>
      <c r="AF765" t="s">
        <v>68</v>
      </c>
      <c r="AG765" t="s">
        <v>60</v>
      </c>
      <c r="AH765" t="s">
        <v>60</v>
      </c>
      <c r="AI765" t="b">
        <v>1</v>
      </c>
      <c r="AJ765" t="s">
        <v>60</v>
      </c>
      <c r="AK765" t="s">
        <v>60</v>
      </c>
      <c r="AL765" t="s">
        <v>60</v>
      </c>
      <c r="AM765" t="s">
        <v>60</v>
      </c>
      <c r="AN765" t="s">
        <v>69</v>
      </c>
      <c r="AO765" t="s">
        <v>108</v>
      </c>
      <c r="AP765" t="b">
        <v>0</v>
      </c>
      <c r="AQ765" t="b">
        <v>0</v>
      </c>
      <c r="AR765" t="s">
        <v>71</v>
      </c>
      <c r="AS765" t="b">
        <v>0</v>
      </c>
      <c r="AT765" t="s">
        <v>72</v>
      </c>
      <c r="AU765" t="s">
        <v>60</v>
      </c>
      <c r="AX765" t="s">
        <v>462</v>
      </c>
      <c r="AY765" t="s">
        <v>60</v>
      </c>
      <c r="BA765" t="b">
        <v>0</v>
      </c>
      <c r="BB765" t="s">
        <v>60</v>
      </c>
      <c r="BD765" t="s">
        <v>60</v>
      </c>
    </row>
    <row r="766" spans="1:56" x14ac:dyDescent="0.25">
      <c r="A766" t="s">
        <v>312</v>
      </c>
      <c r="B766" t="s">
        <v>743</v>
      </c>
      <c r="C766" t="s">
        <v>744</v>
      </c>
      <c r="D766" t="s">
        <v>89</v>
      </c>
      <c r="E766" t="s">
        <v>89</v>
      </c>
      <c r="F766" t="s">
        <v>364</v>
      </c>
      <c r="G766" t="s">
        <v>513</v>
      </c>
      <c r="H766" t="str">
        <f t="shared" si="53"/>
        <v>06059</v>
      </c>
      <c r="I766" t="s">
        <v>60</v>
      </c>
      <c r="J766" t="s">
        <v>745</v>
      </c>
      <c r="K766" t="s">
        <v>61</v>
      </c>
      <c r="L766">
        <v>15</v>
      </c>
      <c r="N766" t="str">
        <f t="shared" si="50"/>
        <v>0</v>
      </c>
      <c r="O766">
        <v>15</v>
      </c>
      <c r="P766" t="s">
        <v>62</v>
      </c>
      <c r="Q766" t="s">
        <v>63</v>
      </c>
      <c r="R766" t="s">
        <v>77</v>
      </c>
      <c r="S766" t="s">
        <v>64</v>
      </c>
      <c r="T766" t="s">
        <v>65</v>
      </c>
      <c r="U766" t="s">
        <v>66</v>
      </c>
      <c r="V766" t="s">
        <v>66</v>
      </c>
      <c r="X766" t="b">
        <v>0</v>
      </c>
      <c r="Y766" t="b">
        <v>0</v>
      </c>
      <c r="Z766" t="b">
        <v>0</v>
      </c>
      <c r="AA766">
        <v>999</v>
      </c>
      <c r="AB766">
        <v>230</v>
      </c>
      <c r="AC766" t="s">
        <v>67</v>
      </c>
      <c r="AD766" t="b">
        <v>0</v>
      </c>
      <c r="AE766" t="b">
        <v>1</v>
      </c>
      <c r="AF766" t="s">
        <v>68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69</v>
      </c>
      <c r="AO766" t="s">
        <v>108</v>
      </c>
      <c r="AP766" t="b">
        <v>0</v>
      </c>
      <c r="AQ766" t="b">
        <v>0</v>
      </c>
      <c r="AR766" t="s">
        <v>71</v>
      </c>
      <c r="AS766" t="b">
        <v>0</v>
      </c>
      <c r="AT766" t="s">
        <v>72</v>
      </c>
      <c r="AU766" t="s">
        <v>60</v>
      </c>
      <c r="AX766" t="s">
        <v>462</v>
      </c>
      <c r="AY766" t="s">
        <v>60</v>
      </c>
      <c r="BA766" t="b">
        <v>0</v>
      </c>
      <c r="BB766" t="s">
        <v>60</v>
      </c>
      <c r="BD766" t="s">
        <v>60</v>
      </c>
    </row>
    <row r="767" spans="1:56" x14ac:dyDescent="0.25">
      <c r="A767" t="s">
        <v>312</v>
      </c>
      <c r="B767" t="s">
        <v>743</v>
      </c>
      <c r="C767" t="s">
        <v>744</v>
      </c>
      <c r="D767" t="s">
        <v>74</v>
      </c>
      <c r="E767" t="s">
        <v>74</v>
      </c>
      <c r="F767" t="s">
        <v>75</v>
      </c>
      <c r="G767" t="s">
        <v>493</v>
      </c>
      <c r="H767" t="str">
        <f t="shared" si="53"/>
        <v>06059</v>
      </c>
      <c r="I767" t="s">
        <v>60</v>
      </c>
      <c r="J767" t="s">
        <v>745</v>
      </c>
      <c r="K767" t="s">
        <v>61</v>
      </c>
      <c r="L767">
        <v>15</v>
      </c>
      <c r="N767">
        <v>1</v>
      </c>
      <c r="O767">
        <v>14</v>
      </c>
      <c r="P767" t="s">
        <v>62</v>
      </c>
      <c r="Q767" t="s">
        <v>63</v>
      </c>
      <c r="R767" t="s">
        <v>77</v>
      </c>
      <c r="S767" t="s">
        <v>64</v>
      </c>
      <c r="T767" t="s">
        <v>65</v>
      </c>
      <c r="U767" t="s">
        <v>66</v>
      </c>
      <c r="V767" t="s">
        <v>66</v>
      </c>
      <c r="X767" t="b">
        <v>0</v>
      </c>
      <c r="Y767" t="b">
        <v>0</v>
      </c>
      <c r="Z767" t="b">
        <v>0</v>
      </c>
      <c r="AA767">
        <v>999</v>
      </c>
      <c r="AB767">
        <v>235</v>
      </c>
      <c r="AC767" t="s">
        <v>67</v>
      </c>
      <c r="AD767" t="b">
        <v>0</v>
      </c>
      <c r="AE767" t="b">
        <v>1</v>
      </c>
      <c r="AF767" t="s">
        <v>68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69</v>
      </c>
      <c r="AO767" t="s">
        <v>108</v>
      </c>
      <c r="AP767" t="b">
        <v>0</v>
      </c>
      <c r="AQ767" t="b">
        <v>0</v>
      </c>
      <c r="AR767" t="s">
        <v>71</v>
      </c>
      <c r="AS767" t="b">
        <v>0</v>
      </c>
      <c r="AT767" t="s">
        <v>72</v>
      </c>
      <c r="AU767" t="s">
        <v>60</v>
      </c>
      <c r="AX767" t="s">
        <v>462</v>
      </c>
      <c r="AY767" t="s">
        <v>60</v>
      </c>
      <c r="BA767" t="b">
        <v>0</v>
      </c>
      <c r="BB767" t="s">
        <v>60</v>
      </c>
      <c r="BD767" t="s">
        <v>60</v>
      </c>
    </row>
    <row r="768" spans="1:56" x14ac:dyDescent="0.25">
      <c r="A768" t="s">
        <v>312</v>
      </c>
      <c r="B768" t="s">
        <v>743</v>
      </c>
      <c r="C768" t="s">
        <v>744</v>
      </c>
      <c r="D768" t="s">
        <v>91</v>
      </c>
      <c r="E768" t="s">
        <v>91</v>
      </c>
      <c r="F768" t="s">
        <v>286</v>
      </c>
      <c r="G768" t="s">
        <v>461</v>
      </c>
      <c r="H768" t="str">
        <f t="shared" si="53"/>
        <v>06059</v>
      </c>
      <c r="I768" t="s">
        <v>60</v>
      </c>
      <c r="J768" t="s">
        <v>745</v>
      </c>
      <c r="K768" t="s">
        <v>61</v>
      </c>
      <c r="L768">
        <v>15</v>
      </c>
      <c r="N768">
        <v>1</v>
      </c>
      <c r="O768">
        <v>14</v>
      </c>
      <c r="P768" t="s">
        <v>62</v>
      </c>
      <c r="Q768" t="s">
        <v>63</v>
      </c>
      <c r="R768" t="s">
        <v>77</v>
      </c>
      <c r="S768" t="s">
        <v>64</v>
      </c>
      <c r="T768" t="s">
        <v>65</v>
      </c>
      <c r="U768" t="s">
        <v>66</v>
      </c>
      <c r="V768" t="s">
        <v>66</v>
      </c>
      <c r="X768" t="b">
        <v>0</v>
      </c>
      <c r="Y768" t="b">
        <v>0</v>
      </c>
      <c r="Z768" t="b">
        <v>0</v>
      </c>
      <c r="AA768">
        <v>999</v>
      </c>
      <c r="AB768">
        <v>230</v>
      </c>
      <c r="AC768" t="s">
        <v>67</v>
      </c>
      <c r="AD768" t="b">
        <v>0</v>
      </c>
      <c r="AE768" t="b">
        <v>1</v>
      </c>
      <c r="AF768" t="s">
        <v>68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69</v>
      </c>
      <c r="AO768" t="s">
        <v>108</v>
      </c>
      <c r="AP768" t="b">
        <v>0</v>
      </c>
      <c r="AQ768" t="b">
        <v>0</v>
      </c>
      <c r="AR768" t="s">
        <v>71</v>
      </c>
      <c r="AS768" t="b">
        <v>0</v>
      </c>
      <c r="AT768" t="s">
        <v>72</v>
      </c>
      <c r="AU768" t="s">
        <v>60</v>
      </c>
      <c r="AX768" t="s">
        <v>462</v>
      </c>
      <c r="AY768" t="s">
        <v>60</v>
      </c>
      <c r="BA768" t="b">
        <v>0</v>
      </c>
      <c r="BB768" t="s">
        <v>60</v>
      </c>
      <c r="BD768" t="s">
        <v>60</v>
      </c>
    </row>
    <row r="769" spans="1:56" x14ac:dyDescent="0.25">
      <c r="A769" t="s">
        <v>312</v>
      </c>
      <c r="B769" t="s">
        <v>743</v>
      </c>
      <c r="C769" t="s">
        <v>744</v>
      </c>
      <c r="D769" t="s">
        <v>58</v>
      </c>
      <c r="E769" t="s">
        <v>58</v>
      </c>
      <c r="F769" t="s">
        <v>286</v>
      </c>
      <c r="G769" t="s">
        <v>566</v>
      </c>
      <c r="H769" t="str">
        <f t="shared" si="53"/>
        <v>06059</v>
      </c>
      <c r="I769" t="s">
        <v>60</v>
      </c>
      <c r="J769" s="1">
        <v>21702</v>
      </c>
      <c r="K769" t="s">
        <v>61</v>
      </c>
      <c r="L769">
        <v>15</v>
      </c>
      <c r="N769" t="str">
        <f t="shared" ref="N769:N800" si="54">"0"</f>
        <v>0</v>
      </c>
      <c r="O769">
        <v>15</v>
      </c>
      <c r="P769" t="s">
        <v>62</v>
      </c>
      <c r="Q769" t="s">
        <v>63</v>
      </c>
      <c r="R769" t="s">
        <v>77</v>
      </c>
      <c r="S769" t="s">
        <v>64</v>
      </c>
      <c r="T769" t="s">
        <v>65</v>
      </c>
      <c r="U769" t="s">
        <v>66</v>
      </c>
      <c r="V769" t="s">
        <v>66</v>
      </c>
      <c r="X769" t="b">
        <v>0</v>
      </c>
      <c r="Y769" t="b">
        <v>0</v>
      </c>
      <c r="Z769" t="b">
        <v>0</v>
      </c>
      <c r="AA769">
        <v>999</v>
      </c>
      <c r="AB769">
        <v>230</v>
      </c>
      <c r="AC769" t="s">
        <v>67</v>
      </c>
      <c r="AD769" t="b">
        <v>0</v>
      </c>
      <c r="AE769" t="b">
        <v>1</v>
      </c>
      <c r="AF769" t="s">
        <v>68</v>
      </c>
      <c r="AG769" t="s">
        <v>60</v>
      </c>
      <c r="AH769" t="s">
        <v>60</v>
      </c>
      <c r="AI769" t="b">
        <v>1</v>
      </c>
      <c r="AJ769" t="s">
        <v>60</v>
      </c>
      <c r="AK769" t="s">
        <v>60</v>
      </c>
      <c r="AL769" t="s">
        <v>60</v>
      </c>
      <c r="AM769" t="s">
        <v>60</v>
      </c>
      <c r="AN769" t="s">
        <v>69</v>
      </c>
      <c r="AO769" t="s">
        <v>108</v>
      </c>
      <c r="AP769" t="b">
        <v>0</v>
      </c>
      <c r="AQ769" t="b">
        <v>0</v>
      </c>
      <c r="AR769" t="s">
        <v>71</v>
      </c>
      <c r="AS769" t="b">
        <v>0</v>
      </c>
      <c r="AT769" t="s">
        <v>72</v>
      </c>
      <c r="AU769" t="s">
        <v>60</v>
      </c>
      <c r="AX769" t="s">
        <v>462</v>
      </c>
      <c r="AY769" t="s">
        <v>60</v>
      </c>
      <c r="BA769" t="b">
        <v>0</v>
      </c>
      <c r="BB769" t="s">
        <v>60</v>
      </c>
      <c r="BD769" t="s">
        <v>60</v>
      </c>
    </row>
    <row r="770" spans="1:56" x14ac:dyDescent="0.25">
      <c r="A770" t="s">
        <v>312</v>
      </c>
      <c r="B770" t="s">
        <v>743</v>
      </c>
      <c r="C770" t="s">
        <v>744</v>
      </c>
      <c r="D770" t="s">
        <v>89</v>
      </c>
      <c r="E770" t="s">
        <v>89</v>
      </c>
      <c r="F770" t="s">
        <v>180</v>
      </c>
      <c r="G770" t="s">
        <v>579</v>
      </c>
      <c r="H770" t="str">
        <f t="shared" si="53"/>
        <v>06059</v>
      </c>
      <c r="I770" t="s">
        <v>60</v>
      </c>
      <c r="J770" s="1">
        <v>21702</v>
      </c>
      <c r="K770" t="s">
        <v>61</v>
      </c>
      <c r="L770">
        <v>15</v>
      </c>
      <c r="N770" t="str">
        <f t="shared" si="54"/>
        <v>0</v>
      </c>
      <c r="O770">
        <v>15</v>
      </c>
      <c r="P770" t="s">
        <v>62</v>
      </c>
      <c r="Q770" t="s">
        <v>63</v>
      </c>
      <c r="R770" t="s">
        <v>77</v>
      </c>
      <c r="S770" t="s">
        <v>64</v>
      </c>
      <c r="T770" t="s">
        <v>65</v>
      </c>
      <c r="U770" t="s">
        <v>66</v>
      </c>
      <c r="V770" t="s">
        <v>66</v>
      </c>
      <c r="X770" t="b">
        <v>0</v>
      </c>
      <c r="Y770" t="b">
        <v>0</v>
      </c>
      <c r="Z770" t="b">
        <v>0</v>
      </c>
      <c r="AA770">
        <v>999</v>
      </c>
      <c r="AB770">
        <v>230</v>
      </c>
      <c r="AC770" t="s">
        <v>67</v>
      </c>
      <c r="AD770" t="b">
        <v>0</v>
      </c>
      <c r="AE770" t="b">
        <v>1</v>
      </c>
      <c r="AF770" t="s">
        <v>68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69</v>
      </c>
      <c r="AO770" t="s">
        <v>108</v>
      </c>
      <c r="AP770" t="b">
        <v>0</v>
      </c>
      <c r="AQ770" t="b">
        <v>0</v>
      </c>
      <c r="AR770" t="s">
        <v>71</v>
      </c>
      <c r="AS770" t="b">
        <v>0</v>
      </c>
      <c r="AT770" t="s">
        <v>72</v>
      </c>
      <c r="AU770" t="s">
        <v>60</v>
      </c>
      <c r="AX770" t="s">
        <v>462</v>
      </c>
      <c r="AY770" t="s">
        <v>60</v>
      </c>
      <c r="BA770" t="b">
        <v>0</v>
      </c>
      <c r="BB770" t="s">
        <v>60</v>
      </c>
      <c r="BD770" t="s">
        <v>60</v>
      </c>
    </row>
    <row r="771" spans="1:56" x14ac:dyDescent="0.25">
      <c r="A771" t="s">
        <v>312</v>
      </c>
      <c r="B771" t="s">
        <v>746</v>
      </c>
      <c r="C771" t="s">
        <v>639</v>
      </c>
      <c r="D771" t="s">
        <v>81</v>
      </c>
      <c r="E771" t="s">
        <v>81</v>
      </c>
      <c r="F771" t="s">
        <v>640</v>
      </c>
      <c r="G771" t="s">
        <v>599</v>
      </c>
      <c r="H771" t="s">
        <v>60</v>
      </c>
      <c r="I771" t="s">
        <v>60</v>
      </c>
      <c r="K771" t="s">
        <v>61</v>
      </c>
      <c r="L771">
        <v>35</v>
      </c>
      <c r="N771" t="str">
        <f t="shared" si="54"/>
        <v>0</v>
      </c>
      <c r="O771">
        <v>35</v>
      </c>
      <c r="P771" t="s">
        <v>86</v>
      </c>
      <c r="Q771" t="s">
        <v>63</v>
      </c>
      <c r="R771" t="s">
        <v>77</v>
      </c>
      <c r="S771" t="s">
        <v>64</v>
      </c>
      <c r="T771" t="s">
        <v>65</v>
      </c>
      <c r="U771" t="s">
        <v>66</v>
      </c>
      <c r="V771" t="s">
        <v>66</v>
      </c>
      <c r="X771" t="b">
        <v>0</v>
      </c>
      <c r="Y771" t="b">
        <v>0</v>
      </c>
      <c r="Z771" t="b">
        <v>0</v>
      </c>
      <c r="AA771">
        <v>999</v>
      </c>
      <c r="AB771">
        <v>235</v>
      </c>
      <c r="AC771" t="s">
        <v>67</v>
      </c>
      <c r="AD771" t="b">
        <v>1</v>
      </c>
      <c r="AE771" t="b">
        <v>1</v>
      </c>
      <c r="AF771" t="s">
        <v>68</v>
      </c>
      <c r="AG771" t="s">
        <v>60</v>
      </c>
      <c r="AH771" t="s">
        <v>60</v>
      </c>
      <c r="AI771" t="b">
        <v>1</v>
      </c>
      <c r="AJ771" t="s">
        <v>60</v>
      </c>
      <c r="AK771" t="s">
        <v>60</v>
      </c>
      <c r="AL771" t="s">
        <v>60</v>
      </c>
      <c r="AM771" t="s">
        <v>60</v>
      </c>
      <c r="AN771" t="s">
        <v>69</v>
      </c>
      <c r="AO771" t="s">
        <v>108</v>
      </c>
      <c r="AP771" t="b">
        <v>0</v>
      </c>
      <c r="AQ771" t="b">
        <v>0</v>
      </c>
      <c r="AR771" t="s">
        <v>71</v>
      </c>
      <c r="AS771" t="b">
        <v>0</v>
      </c>
      <c r="AT771" t="s">
        <v>72</v>
      </c>
      <c r="AU771" t="s">
        <v>60</v>
      </c>
      <c r="AX771" t="s">
        <v>462</v>
      </c>
      <c r="AY771" t="s">
        <v>60</v>
      </c>
      <c r="BA771" t="b">
        <v>0</v>
      </c>
      <c r="BB771" t="s">
        <v>60</v>
      </c>
      <c r="BD771" t="s">
        <v>60</v>
      </c>
    </row>
    <row r="772" spans="1:56" x14ac:dyDescent="0.25">
      <c r="A772" t="s">
        <v>312</v>
      </c>
      <c r="B772" t="s">
        <v>746</v>
      </c>
      <c r="C772" t="s">
        <v>639</v>
      </c>
      <c r="D772" t="s">
        <v>131</v>
      </c>
      <c r="E772" t="s">
        <v>131</v>
      </c>
      <c r="F772" t="s">
        <v>640</v>
      </c>
      <c r="G772" t="s">
        <v>747</v>
      </c>
      <c r="H772" t="s">
        <v>60</v>
      </c>
      <c r="I772" t="s">
        <v>60</v>
      </c>
      <c r="K772" t="s">
        <v>61</v>
      </c>
      <c r="L772">
        <v>25</v>
      </c>
      <c r="N772" t="str">
        <f t="shared" si="54"/>
        <v>0</v>
      </c>
      <c r="O772">
        <v>25</v>
      </c>
      <c r="P772" t="s">
        <v>86</v>
      </c>
      <c r="Q772" t="s">
        <v>63</v>
      </c>
      <c r="R772" t="s">
        <v>77</v>
      </c>
      <c r="S772" t="s">
        <v>64</v>
      </c>
      <c r="T772" t="s">
        <v>65</v>
      </c>
      <c r="U772" t="s">
        <v>66</v>
      </c>
      <c r="V772" t="s">
        <v>66</v>
      </c>
      <c r="X772" t="b">
        <v>0</v>
      </c>
      <c r="Y772" t="b">
        <v>0</v>
      </c>
      <c r="Z772" t="b">
        <v>0</v>
      </c>
      <c r="AA772">
        <v>999</v>
      </c>
      <c r="AB772">
        <v>230</v>
      </c>
      <c r="AC772" t="s">
        <v>67</v>
      </c>
      <c r="AD772" t="b">
        <v>1</v>
      </c>
      <c r="AE772" t="b">
        <v>1</v>
      </c>
      <c r="AF772" t="s">
        <v>68</v>
      </c>
      <c r="AG772" t="s">
        <v>60</v>
      </c>
      <c r="AH772" t="s">
        <v>60</v>
      </c>
      <c r="AI772" t="b">
        <v>1</v>
      </c>
      <c r="AJ772" t="s">
        <v>60</v>
      </c>
      <c r="AK772" t="s">
        <v>60</v>
      </c>
      <c r="AL772" t="s">
        <v>60</v>
      </c>
      <c r="AM772" t="s">
        <v>60</v>
      </c>
      <c r="AN772" t="s">
        <v>69</v>
      </c>
      <c r="AO772" t="s">
        <v>108</v>
      </c>
      <c r="AP772" t="b">
        <v>0</v>
      </c>
      <c r="AQ772" t="b">
        <v>0</v>
      </c>
      <c r="AR772" t="s">
        <v>71</v>
      </c>
      <c r="AS772" t="b">
        <v>0</v>
      </c>
      <c r="AT772" t="s">
        <v>72</v>
      </c>
      <c r="AU772" t="s">
        <v>60</v>
      </c>
      <c r="AX772" t="s">
        <v>462</v>
      </c>
      <c r="AY772" t="s">
        <v>60</v>
      </c>
      <c r="BA772" t="b">
        <v>0</v>
      </c>
      <c r="BB772" t="s">
        <v>60</v>
      </c>
      <c r="BD772" t="s">
        <v>60</v>
      </c>
    </row>
    <row r="773" spans="1:56" x14ac:dyDescent="0.25">
      <c r="A773" t="s">
        <v>312</v>
      </c>
      <c r="B773" t="s">
        <v>746</v>
      </c>
      <c r="C773" t="s">
        <v>639</v>
      </c>
      <c r="D773" t="s">
        <v>91</v>
      </c>
      <c r="E773" t="s">
        <v>91</v>
      </c>
      <c r="F773" t="s">
        <v>640</v>
      </c>
      <c r="G773" t="s">
        <v>748</v>
      </c>
      <c r="H773" t="s">
        <v>60</v>
      </c>
      <c r="I773" t="s">
        <v>60</v>
      </c>
      <c r="K773" t="s">
        <v>61</v>
      </c>
      <c r="L773">
        <v>25</v>
      </c>
      <c r="N773" t="str">
        <f t="shared" si="54"/>
        <v>0</v>
      </c>
      <c r="O773">
        <v>25</v>
      </c>
      <c r="P773" t="s">
        <v>86</v>
      </c>
      <c r="Q773" t="s">
        <v>63</v>
      </c>
      <c r="R773" t="s">
        <v>77</v>
      </c>
      <c r="S773" t="s">
        <v>64</v>
      </c>
      <c r="T773" t="s">
        <v>65</v>
      </c>
      <c r="U773" t="s">
        <v>66</v>
      </c>
      <c r="V773" t="s">
        <v>66</v>
      </c>
      <c r="X773" t="b">
        <v>0</v>
      </c>
      <c r="Y773" t="b">
        <v>0</v>
      </c>
      <c r="Z773" t="b">
        <v>0</v>
      </c>
      <c r="AA773">
        <v>999</v>
      </c>
      <c r="AB773">
        <v>230</v>
      </c>
      <c r="AC773" t="s">
        <v>67</v>
      </c>
      <c r="AD773" t="b">
        <v>1</v>
      </c>
      <c r="AE773" t="b">
        <v>1</v>
      </c>
      <c r="AF773" t="s">
        <v>68</v>
      </c>
      <c r="AG773" t="s">
        <v>60</v>
      </c>
      <c r="AH773" t="s">
        <v>60</v>
      </c>
      <c r="AI773" t="b">
        <v>1</v>
      </c>
      <c r="AJ773" t="s">
        <v>60</v>
      </c>
      <c r="AK773" t="s">
        <v>60</v>
      </c>
      <c r="AL773" t="s">
        <v>60</v>
      </c>
      <c r="AM773" t="s">
        <v>60</v>
      </c>
      <c r="AN773" t="s">
        <v>69</v>
      </c>
      <c r="AO773" t="s">
        <v>108</v>
      </c>
      <c r="AP773" t="b">
        <v>0</v>
      </c>
      <c r="AQ773" t="b">
        <v>0</v>
      </c>
      <c r="AR773" t="s">
        <v>71</v>
      </c>
      <c r="AS773" t="b">
        <v>0</v>
      </c>
      <c r="AT773" t="s">
        <v>72</v>
      </c>
      <c r="AU773" t="s">
        <v>60</v>
      </c>
      <c r="AX773" t="s">
        <v>462</v>
      </c>
      <c r="AY773" t="s">
        <v>60</v>
      </c>
      <c r="BA773" t="b">
        <v>0</v>
      </c>
      <c r="BB773" t="s">
        <v>60</v>
      </c>
      <c r="BD773" t="s">
        <v>60</v>
      </c>
    </row>
    <row r="774" spans="1:56" x14ac:dyDescent="0.25">
      <c r="A774" t="s">
        <v>312</v>
      </c>
      <c r="B774" t="s">
        <v>746</v>
      </c>
      <c r="C774" t="s">
        <v>639</v>
      </c>
      <c r="D774" t="s">
        <v>74</v>
      </c>
      <c r="E774" t="s">
        <v>74</v>
      </c>
      <c r="F774" t="s">
        <v>640</v>
      </c>
      <c r="G774" t="s">
        <v>749</v>
      </c>
      <c r="H774" t="s">
        <v>60</v>
      </c>
      <c r="I774" t="s">
        <v>60</v>
      </c>
      <c r="K774" t="s">
        <v>61</v>
      </c>
      <c r="L774">
        <v>25</v>
      </c>
      <c r="N774" t="str">
        <f t="shared" si="54"/>
        <v>0</v>
      </c>
      <c r="O774">
        <v>25</v>
      </c>
      <c r="P774" t="s">
        <v>86</v>
      </c>
      <c r="Q774" t="s">
        <v>63</v>
      </c>
      <c r="R774" t="s">
        <v>77</v>
      </c>
      <c r="S774" t="s">
        <v>64</v>
      </c>
      <c r="T774" t="s">
        <v>65</v>
      </c>
      <c r="U774" t="s">
        <v>66</v>
      </c>
      <c r="V774" t="s">
        <v>66</v>
      </c>
      <c r="X774" t="b">
        <v>0</v>
      </c>
      <c r="Y774" t="b">
        <v>0</v>
      </c>
      <c r="Z774" t="b">
        <v>0</v>
      </c>
      <c r="AA774">
        <v>999</v>
      </c>
      <c r="AB774">
        <v>235</v>
      </c>
      <c r="AC774" t="s">
        <v>67</v>
      </c>
      <c r="AD774" t="b">
        <v>1</v>
      </c>
      <c r="AE774" t="b">
        <v>1</v>
      </c>
      <c r="AF774" t="s">
        <v>68</v>
      </c>
      <c r="AG774" t="s">
        <v>60</v>
      </c>
      <c r="AH774" t="s">
        <v>60</v>
      </c>
      <c r="AI774" t="b">
        <v>1</v>
      </c>
      <c r="AJ774" t="s">
        <v>60</v>
      </c>
      <c r="AK774" t="s">
        <v>60</v>
      </c>
      <c r="AL774" t="s">
        <v>60</v>
      </c>
      <c r="AM774" t="s">
        <v>60</v>
      </c>
      <c r="AN774" t="s">
        <v>69</v>
      </c>
      <c r="AO774" t="s">
        <v>108</v>
      </c>
      <c r="AP774" t="b">
        <v>0</v>
      </c>
      <c r="AQ774" t="b">
        <v>0</v>
      </c>
      <c r="AR774" t="s">
        <v>71</v>
      </c>
      <c r="AS774" t="b">
        <v>0</v>
      </c>
      <c r="AT774" t="s">
        <v>72</v>
      </c>
      <c r="AU774" t="s">
        <v>60</v>
      </c>
      <c r="AX774" t="s">
        <v>462</v>
      </c>
      <c r="AY774" t="s">
        <v>60</v>
      </c>
      <c r="BA774" t="b">
        <v>0</v>
      </c>
      <c r="BB774" t="s">
        <v>60</v>
      </c>
      <c r="BD774" t="s">
        <v>60</v>
      </c>
    </row>
    <row r="775" spans="1:56" x14ac:dyDescent="0.25">
      <c r="A775" t="s">
        <v>312</v>
      </c>
      <c r="B775" t="s">
        <v>746</v>
      </c>
      <c r="C775" t="s">
        <v>639</v>
      </c>
      <c r="D775" t="s">
        <v>89</v>
      </c>
      <c r="E775" t="s">
        <v>89</v>
      </c>
      <c r="F775" t="s">
        <v>640</v>
      </c>
      <c r="G775" t="s">
        <v>750</v>
      </c>
      <c r="H775" t="s">
        <v>60</v>
      </c>
      <c r="I775" t="s">
        <v>60</v>
      </c>
      <c r="K775" t="s">
        <v>61</v>
      </c>
      <c r="L775">
        <v>25</v>
      </c>
      <c r="N775" t="str">
        <f t="shared" si="54"/>
        <v>0</v>
      </c>
      <c r="O775">
        <v>25</v>
      </c>
      <c r="P775" t="s">
        <v>86</v>
      </c>
      <c r="Q775" t="s">
        <v>63</v>
      </c>
      <c r="R775" t="s">
        <v>77</v>
      </c>
      <c r="S775" t="s">
        <v>64</v>
      </c>
      <c r="T775" t="s">
        <v>65</v>
      </c>
      <c r="U775" t="s">
        <v>66</v>
      </c>
      <c r="V775" t="s">
        <v>66</v>
      </c>
      <c r="X775" t="b">
        <v>0</v>
      </c>
      <c r="Y775" t="b">
        <v>0</v>
      </c>
      <c r="Z775" t="b">
        <v>0</v>
      </c>
      <c r="AA775">
        <v>999</v>
      </c>
      <c r="AB775">
        <v>230</v>
      </c>
      <c r="AC775" t="s">
        <v>67</v>
      </c>
      <c r="AD775" t="b">
        <v>1</v>
      </c>
      <c r="AE775" t="b">
        <v>1</v>
      </c>
      <c r="AF775" t="s">
        <v>68</v>
      </c>
      <c r="AG775" t="s">
        <v>60</v>
      </c>
      <c r="AH775" t="s">
        <v>60</v>
      </c>
      <c r="AI775" t="b">
        <v>1</v>
      </c>
      <c r="AJ775" t="s">
        <v>60</v>
      </c>
      <c r="AK775" t="s">
        <v>60</v>
      </c>
      <c r="AL775" t="s">
        <v>60</v>
      </c>
      <c r="AM775" t="s">
        <v>60</v>
      </c>
      <c r="AN775" t="s">
        <v>69</v>
      </c>
      <c r="AO775" t="s">
        <v>108</v>
      </c>
      <c r="AP775" t="b">
        <v>0</v>
      </c>
      <c r="AQ775" t="b">
        <v>0</v>
      </c>
      <c r="AR775" t="s">
        <v>71</v>
      </c>
      <c r="AS775" t="b">
        <v>0</v>
      </c>
      <c r="AT775" t="s">
        <v>72</v>
      </c>
      <c r="AU775" t="s">
        <v>60</v>
      </c>
      <c r="AX775" t="s">
        <v>462</v>
      </c>
      <c r="AY775" t="s">
        <v>60</v>
      </c>
      <c r="BA775" t="b">
        <v>0</v>
      </c>
      <c r="BB775" t="s">
        <v>60</v>
      </c>
      <c r="BD775" t="s">
        <v>60</v>
      </c>
    </row>
    <row r="776" spans="1:56" x14ac:dyDescent="0.25">
      <c r="A776" t="s">
        <v>312</v>
      </c>
      <c r="B776" t="s">
        <v>746</v>
      </c>
      <c r="C776" t="s">
        <v>639</v>
      </c>
      <c r="D776" t="s">
        <v>58</v>
      </c>
      <c r="E776" t="s">
        <v>58</v>
      </c>
      <c r="F776" t="s">
        <v>640</v>
      </c>
      <c r="G776" t="s">
        <v>751</v>
      </c>
      <c r="H776" t="s">
        <v>60</v>
      </c>
      <c r="I776" t="s">
        <v>60</v>
      </c>
      <c r="K776" t="s">
        <v>61</v>
      </c>
      <c r="L776">
        <v>25</v>
      </c>
      <c r="N776" t="str">
        <f t="shared" si="54"/>
        <v>0</v>
      </c>
      <c r="O776">
        <v>25</v>
      </c>
      <c r="P776" t="s">
        <v>86</v>
      </c>
      <c r="Q776" t="s">
        <v>63</v>
      </c>
      <c r="R776" t="s">
        <v>77</v>
      </c>
      <c r="S776" t="s">
        <v>64</v>
      </c>
      <c r="T776" t="s">
        <v>65</v>
      </c>
      <c r="U776" t="s">
        <v>66</v>
      </c>
      <c r="V776" t="s">
        <v>66</v>
      </c>
      <c r="X776" t="b">
        <v>0</v>
      </c>
      <c r="Y776" t="b">
        <v>0</v>
      </c>
      <c r="Z776" t="b">
        <v>0</v>
      </c>
      <c r="AA776">
        <v>999</v>
      </c>
      <c r="AB776">
        <v>230</v>
      </c>
      <c r="AC776" t="s">
        <v>67</v>
      </c>
      <c r="AD776" t="b">
        <v>1</v>
      </c>
      <c r="AE776" t="b">
        <v>1</v>
      </c>
      <c r="AF776" t="s">
        <v>68</v>
      </c>
      <c r="AG776" t="s">
        <v>60</v>
      </c>
      <c r="AH776" t="s">
        <v>60</v>
      </c>
      <c r="AI776" t="b">
        <v>1</v>
      </c>
      <c r="AJ776" t="s">
        <v>60</v>
      </c>
      <c r="AK776" t="s">
        <v>60</v>
      </c>
      <c r="AL776" t="s">
        <v>60</v>
      </c>
      <c r="AM776" t="s">
        <v>60</v>
      </c>
      <c r="AN776" t="s">
        <v>69</v>
      </c>
      <c r="AO776" t="s">
        <v>108</v>
      </c>
      <c r="AP776" t="b">
        <v>0</v>
      </c>
      <c r="AQ776" t="b">
        <v>0</v>
      </c>
      <c r="AR776" t="s">
        <v>71</v>
      </c>
      <c r="AS776" t="b">
        <v>0</v>
      </c>
      <c r="AT776" t="s">
        <v>72</v>
      </c>
      <c r="AU776" t="s">
        <v>60</v>
      </c>
      <c r="AX776" t="s">
        <v>462</v>
      </c>
      <c r="AY776" t="s">
        <v>60</v>
      </c>
      <c r="BA776" t="b">
        <v>0</v>
      </c>
      <c r="BB776" t="s">
        <v>60</v>
      </c>
      <c r="BD776" t="s">
        <v>60</v>
      </c>
    </row>
    <row r="777" spans="1:56" x14ac:dyDescent="0.25">
      <c r="A777" t="s">
        <v>312</v>
      </c>
      <c r="B777" t="s">
        <v>746</v>
      </c>
      <c r="C777" t="s">
        <v>639</v>
      </c>
      <c r="D777" t="s">
        <v>87</v>
      </c>
      <c r="E777" t="s">
        <v>87</v>
      </c>
      <c r="F777" t="s">
        <v>640</v>
      </c>
      <c r="G777" t="s">
        <v>752</v>
      </c>
      <c r="H777" t="s">
        <v>60</v>
      </c>
      <c r="I777" t="s">
        <v>60</v>
      </c>
      <c r="K777" t="s">
        <v>61</v>
      </c>
      <c r="L777">
        <v>38</v>
      </c>
      <c r="N777" t="str">
        <f t="shared" si="54"/>
        <v>0</v>
      </c>
      <c r="O777">
        <v>38</v>
      </c>
      <c r="P777" t="s">
        <v>86</v>
      </c>
      <c r="Q777" t="s">
        <v>63</v>
      </c>
      <c r="R777" t="s">
        <v>77</v>
      </c>
      <c r="S777" t="s">
        <v>64</v>
      </c>
      <c r="T777" t="s">
        <v>65</v>
      </c>
      <c r="U777" t="s">
        <v>66</v>
      </c>
      <c r="V777" t="s">
        <v>66</v>
      </c>
      <c r="X777" t="b">
        <v>0</v>
      </c>
      <c r="Y777" t="b">
        <v>0</v>
      </c>
      <c r="Z777" t="b">
        <v>0</v>
      </c>
      <c r="AA777">
        <v>999</v>
      </c>
      <c r="AB777">
        <v>235</v>
      </c>
      <c r="AC777" t="s">
        <v>67</v>
      </c>
      <c r="AD777" t="b">
        <v>1</v>
      </c>
      <c r="AE777" t="b">
        <v>1</v>
      </c>
      <c r="AF777" t="s">
        <v>68</v>
      </c>
      <c r="AG777" t="s">
        <v>60</v>
      </c>
      <c r="AH777" t="s">
        <v>60</v>
      </c>
      <c r="AI777" t="b">
        <v>1</v>
      </c>
      <c r="AJ777" t="s">
        <v>60</v>
      </c>
      <c r="AK777" t="s">
        <v>60</v>
      </c>
      <c r="AL777" t="s">
        <v>60</v>
      </c>
      <c r="AM777" t="s">
        <v>60</v>
      </c>
      <c r="AN777" t="s">
        <v>69</v>
      </c>
      <c r="AO777" t="s">
        <v>108</v>
      </c>
      <c r="AP777" t="b">
        <v>0</v>
      </c>
      <c r="AQ777" t="b">
        <v>0</v>
      </c>
      <c r="AR777" t="s">
        <v>71</v>
      </c>
      <c r="AS777" t="b">
        <v>0</v>
      </c>
      <c r="AT777" t="s">
        <v>72</v>
      </c>
      <c r="AU777" t="s">
        <v>60</v>
      </c>
      <c r="AX777" t="s">
        <v>462</v>
      </c>
      <c r="AY777" t="s">
        <v>60</v>
      </c>
      <c r="BA777" t="b">
        <v>0</v>
      </c>
      <c r="BB777" t="s">
        <v>60</v>
      </c>
      <c r="BD777" t="s">
        <v>60</v>
      </c>
    </row>
    <row r="778" spans="1:56" x14ac:dyDescent="0.25">
      <c r="A778" t="s">
        <v>193</v>
      </c>
      <c r="B778" t="s">
        <v>753</v>
      </c>
      <c r="C778">
        <v>7980130</v>
      </c>
      <c r="D778" t="s">
        <v>58</v>
      </c>
      <c r="E778" t="s">
        <v>58</v>
      </c>
      <c r="F778" t="s">
        <v>658</v>
      </c>
      <c r="G778" t="s">
        <v>623</v>
      </c>
      <c r="H778" t="str">
        <f>"06053"</f>
        <v>06053</v>
      </c>
      <c r="I778" t="s">
        <v>60</v>
      </c>
      <c r="J778" t="s">
        <v>754</v>
      </c>
      <c r="K778" t="s">
        <v>61</v>
      </c>
      <c r="L778">
        <v>10</v>
      </c>
      <c r="N778" t="str">
        <f t="shared" si="54"/>
        <v>0</v>
      </c>
      <c r="O778">
        <v>10</v>
      </c>
      <c r="P778" t="s">
        <v>62</v>
      </c>
      <c r="Q778" t="s">
        <v>77</v>
      </c>
      <c r="R778" t="s">
        <v>77</v>
      </c>
      <c r="S778" t="s">
        <v>64</v>
      </c>
      <c r="T778" t="s">
        <v>65</v>
      </c>
      <c r="U778" t="s">
        <v>66</v>
      </c>
      <c r="V778" t="s">
        <v>66</v>
      </c>
      <c r="X778" t="b">
        <v>1</v>
      </c>
      <c r="Y778" t="b">
        <v>1</v>
      </c>
      <c r="Z778" t="b">
        <v>1</v>
      </c>
      <c r="AA778">
        <v>200</v>
      </c>
      <c r="AB778">
        <v>230</v>
      </c>
      <c r="AC778" t="s">
        <v>67</v>
      </c>
      <c r="AD778" t="b">
        <v>0</v>
      </c>
      <c r="AE778" t="b">
        <v>0</v>
      </c>
      <c r="AF778" t="s">
        <v>68</v>
      </c>
      <c r="AG778" t="s">
        <v>60</v>
      </c>
      <c r="AH778" t="s">
        <v>60</v>
      </c>
      <c r="AI778" t="b">
        <v>1</v>
      </c>
      <c r="AJ778" t="s">
        <v>60</v>
      </c>
      <c r="AK778" t="s">
        <v>60</v>
      </c>
      <c r="AL778" t="s">
        <v>60</v>
      </c>
      <c r="AM778" t="s">
        <v>60</v>
      </c>
      <c r="AN778" t="s">
        <v>69</v>
      </c>
      <c r="AO778" t="s">
        <v>108</v>
      </c>
      <c r="AP778" t="b">
        <v>0</v>
      </c>
      <c r="AQ778" t="b">
        <v>0</v>
      </c>
      <c r="AR778" t="s">
        <v>71</v>
      </c>
      <c r="AS778" t="b">
        <v>0</v>
      </c>
      <c r="AT778" t="s">
        <v>72</v>
      </c>
      <c r="AU778" t="s">
        <v>60</v>
      </c>
      <c r="AX778" t="s">
        <v>462</v>
      </c>
      <c r="AY778" t="s">
        <v>60</v>
      </c>
      <c r="BA778" t="b">
        <v>0</v>
      </c>
      <c r="BB778" t="s">
        <v>60</v>
      </c>
      <c r="BC778">
        <v>7980130</v>
      </c>
      <c r="BD778" t="s">
        <v>60</v>
      </c>
    </row>
    <row r="779" spans="1:56" x14ac:dyDescent="0.25">
      <c r="A779" t="s">
        <v>193</v>
      </c>
      <c r="B779" t="s">
        <v>753</v>
      </c>
      <c r="C779">
        <v>7980130</v>
      </c>
      <c r="D779" t="s">
        <v>87</v>
      </c>
      <c r="E779" t="s">
        <v>87</v>
      </c>
      <c r="F779" t="s">
        <v>658</v>
      </c>
      <c r="G779" t="s">
        <v>622</v>
      </c>
      <c r="H779" t="str">
        <f>"06053"</f>
        <v>06053</v>
      </c>
      <c r="I779" t="s">
        <v>60</v>
      </c>
      <c r="J779" t="s">
        <v>754</v>
      </c>
      <c r="K779" t="s">
        <v>61</v>
      </c>
      <c r="L779">
        <v>10</v>
      </c>
      <c r="N779" t="str">
        <f t="shared" si="54"/>
        <v>0</v>
      </c>
      <c r="O779">
        <v>10</v>
      </c>
      <c r="P779" t="s">
        <v>62</v>
      </c>
      <c r="Q779" t="s">
        <v>77</v>
      </c>
      <c r="R779" t="s">
        <v>77</v>
      </c>
      <c r="S779" t="s">
        <v>64</v>
      </c>
      <c r="T779" t="s">
        <v>65</v>
      </c>
      <c r="U779" t="s">
        <v>66</v>
      </c>
      <c r="V779" t="s">
        <v>66</v>
      </c>
      <c r="X779" t="b">
        <v>1</v>
      </c>
      <c r="Y779" t="b">
        <v>1</v>
      </c>
      <c r="Z779" t="b">
        <v>1</v>
      </c>
      <c r="AA779">
        <v>200</v>
      </c>
      <c r="AB779">
        <v>235</v>
      </c>
      <c r="AC779" t="s">
        <v>67</v>
      </c>
      <c r="AD779" t="b">
        <v>0</v>
      </c>
      <c r="AE779" t="b">
        <v>0</v>
      </c>
      <c r="AF779" t="s">
        <v>68</v>
      </c>
      <c r="AG779" t="s">
        <v>60</v>
      </c>
      <c r="AH779" t="s">
        <v>60</v>
      </c>
      <c r="AI779" t="b">
        <v>1</v>
      </c>
      <c r="AJ779" t="s">
        <v>60</v>
      </c>
      <c r="AK779" t="s">
        <v>60</v>
      </c>
      <c r="AL779" t="s">
        <v>60</v>
      </c>
      <c r="AM779" t="s">
        <v>60</v>
      </c>
      <c r="AN779" t="s">
        <v>69</v>
      </c>
      <c r="AO779" t="s">
        <v>108</v>
      </c>
      <c r="AP779" t="b">
        <v>0</v>
      </c>
      <c r="AQ779" t="b">
        <v>0</v>
      </c>
      <c r="AR779" t="s">
        <v>71</v>
      </c>
      <c r="AS779" t="b">
        <v>0</v>
      </c>
      <c r="AT779" t="s">
        <v>72</v>
      </c>
      <c r="AU779" t="s">
        <v>60</v>
      </c>
      <c r="AX779" t="s">
        <v>462</v>
      </c>
      <c r="AY779" t="s">
        <v>60</v>
      </c>
      <c r="BA779" t="b">
        <v>0</v>
      </c>
      <c r="BB779" t="s">
        <v>60</v>
      </c>
      <c r="BC779">
        <v>7980130</v>
      </c>
      <c r="BD779" t="s">
        <v>60</v>
      </c>
    </row>
    <row r="780" spans="1:56" x14ac:dyDescent="0.25">
      <c r="A780" t="s">
        <v>193</v>
      </c>
      <c r="B780" t="s">
        <v>753</v>
      </c>
      <c r="C780">
        <v>7980130</v>
      </c>
      <c r="D780" t="s">
        <v>89</v>
      </c>
      <c r="E780" t="s">
        <v>89</v>
      </c>
      <c r="F780" t="s">
        <v>658</v>
      </c>
      <c r="G780" t="s">
        <v>556</v>
      </c>
      <c r="H780" t="str">
        <f>"06053"</f>
        <v>06053</v>
      </c>
      <c r="I780" t="s">
        <v>60</v>
      </c>
      <c r="J780" t="s">
        <v>754</v>
      </c>
      <c r="K780" t="s">
        <v>61</v>
      </c>
      <c r="L780">
        <v>2</v>
      </c>
      <c r="N780" t="str">
        <f t="shared" si="54"/>
        <v>0</v>
      </c>
      <c r="O780">
        <v>2</v>
      </c>
      <c r="P780" t="s">
        <v>62</v>
      </c>
      <c r="Q780" t="s">
        <v>77</v>
      </c>
      <c r="R780" t="s">
        <v>77</v>
      </c>
      <c r="S780" t="s">
        <v>64</v>
      </c>
      <c r="T780" t="s">
        <v>65</v>
      </c>
      <c r="U780" t="s">
        <v>66</v>
      </c>
      <c r="V780" t="s">
        <v>66</v>
      </c>
      <c r="X780" t="b">
        <v>1</v>
      </c>
      <c r="Y780" t="b">
        <v>1</v>
      </c>
      <c r="Z780" t="b">
        <v>1</v>
      </c>
      <c r="AA780">
        <v>200</v>
      </c>
      <c r="AB780">
        <v>230</v>
      </c>
      <c r="AC780" t="s">
        <v>67</v>
      </c>
      <c r="AD780" t="b">
        <v>0</v>
      </c>
      <c r="AE780" t="b">
        <v>0</v>
      </c>
      <c r="AF780" t="s">
        <v>68</v>
      </c>
      <c r="AG780" t="s">
        <v>60</v>
      </c>
      <c r="AH780" t="s">
        <v>60</v>
      </c>
      <c r="AI780" t="b">
        <v>1</v>
      </c>
      <c r="AJ780" t="s">
        <v>60</v>
      </c>
      <c r="AK780" t="s">
        <v>60</v>
      </c>
      <c r="AL780" t="s">
        <v>60</v>
      </c>
      <c r="AM780" t="s">
        <v>60</v>
      </c>
      <c r="AN780" t="s">
        <v>69</v>
      </c>
      <c r="AO780" t="s">
        <v>108</v>
      </c>
      <c r="AP780" t="b">
        <v>0</v>
      </c>
      <c r="AQ780" t="b">
        <v>0</v>
      </c>
      <c r="AR780" t="s">
        <v>71</v>
      </c>
      <c r="AS780" t="b">
        <v>0</v>
      </c>
      <c r="AT780" t="s">
        <v>72</v>
      </c>
      <c r="AU780" t="s">
        <v>60</v>
      </c>
      <c r="AX780" t="s">
        <v>462</v>
      </c>
      <c r="AY780" t="s">
        <v>60</v>
      </c>
      <c r="BA780" t="b">
        <v>0</v>
      </c>
      <c r="BB780" t="s">
        <v>60</v>
      </c>
      <c r="BC780">
        <v>7980130</v>
      </c>
      <c r="BD780" t="s">
        <v>60</v>
      </c>
    </row>
    <row r="781" spans="1:56" x14ac:dyDescent="0.25">
      <c r="A781" t="s">
        <v>193</v>
      </c>
      <c r="B781" t="s">
        <v>650</v>
      </c>
      <c r="C781">
        <v>7912070</v>
      </c>
      <c r="D781" t="s">
        <v>89</v>
      </c>
      <c r="E781" t="s">
        <v>89</v>
      </c>
      <c r="G781" t="s">
        <v>493</v>
      </c>
      <c r="H781" t="str">
        <f>"06003"</f>
        <v>06003</v>
      </c>
      <c r="I781" t="s">
        <v>60</v>
      </c>
      <c r="J781" s="2">
        <v>42889</v>
      </c>
      <c r="K781" t="s">
        <v>61</v>
      </c>
      <c r="L781" t="str">
        <f>"0"</f>
        <v>0</v>
      </c>
      <c r="N781" t="str">
        <f t="shared" si="54"/>
        <v>0</v>
      </c>
      <c r="P781" t="s">
        <v>62</v>
      </c>
      <c r="Q781" t="s">
        <v>77</v>
      </c>
      <c r="R781" t="s">
        <v>77</v>
      </c>
      <c r="S781" t="s">
        <v>64</v>
      </c>
      <c r="T781" t="s">
        <v>65</v>
      </c>
      <c r="U781" t="s">
        <v>66</v>
      </c>
      <c r="V781" t="s">
        <v>66</v>
      </c>
      <c r="X781" t="b">
        <v>0</v>
      </c>
      <c r="Y781" t="b">
        <v>0</v>
      </c>
      <c r="Z781" t="b">
        <v>0</v>
      </c>
      <c r="AA781">
        <v>200</v>
      </c>
      <c r="AB781">
        <v>230</v>
      </c>
      <c r="AC781" t="s">
        <v>67</v>
      </c>
      <c r="AD781" t="b">
        <v>0</v>
      </c>
      <c r="AE781" t="b">
        <v>0</v>
      </c>
      <c r="AF781" t="s">
        <v>68</v>
      </c>
      <c r="AG781" t="s">
        <v>60</v>
      </c>
      <c r="AH781" t="s">
        <v>60</v>
      </c>
      <c r="AI781" t="b">
        <v>1</v>
      </c>
      <c r="AJ781" t="s">
        <v>60</v>
      </c>
      <c r="AK781" t="s">
        <v>60</v>
      </c>
      <c r="AL781" t="s">
        <v>60</v>
      </c>
      <c r="AM781" t="s">
        <v>60</v>
      </c>
      <c r="AN781" t="s">
        <v>69</v>
      </c>
      <c r="AO781" t="s">
        <v>126</v>
      </c>
      <c r="AP781" t="b">
        <v>0</v>
      </c>
      <c r="AQ781" t="b">
        <v>0</v>
      </c>
      <c r="AR781" t="s">
        <v>71</v>
      </c>
      <c r="AS781" t="b">
        <v>0</v>
      </c>
      <c r="AT781" t="s">
        <v>72</v>
      </c>
      <c r="AU781" t="s">
        <v>60</v>
      </c>
      <c r="AX781" t="s">
        <v>462</v>
      </c>
      <c r="AY781" t="s">
        <v>60</v>
      </c>
      <c r="BA781" t="b">
        <v>0</v>
      </c>
      <c r="BB781" t="s">
        <v>60</v>
      </c>
      <c r="BD781" t="s">
        <v>60</v>
      </c>
    </row>
    <row r="782" spans="1:56" x14ac:dyDescent="0.25">
      <c r="A782" t="s">
        <v>193</v>
      </c>
      <c r="B782" t="s">
        <v>194</v>
      </c>
      <c r="C782">
        <v>7921330</v>
      </c>
      <c r="D782" t="s">
        <v>87</v>
      </c>
      <c r="E782" t="s">
        <v>87</v>
      </c>
      <c r="G782" t="s">
        <v>513</v>
      </c>
      <c r="H782" t="str">
        <f>"06003"</f>
        <v>06003</v>
      </c>
      <c r="I782" t="s">
        <v>60</v>
      </c>
      <c r="J782" s="2">
        <v>42889</v>
      </c>
      <c r="K782" t="s">
        <v>61</v>
      </c>
      <c r="L782" t="str">
        <f>"0"</f>
        <v>0</v>
      </c>
      <c r="N782" t="str">
        <f t="shared" si="54"/>
        <v>0</v>
      </c>
      <c r="P782" t="s">
        <v>62</v>
      </c>
      <c r="Q782" t="s">
        <v>77</v>
      </c>
      <c r="R782" t="s">
        <v>77</v>
      </c>
      <c r="S782" t="s">
        <v>64</v>
      </c>
      <c r="T782" t="s">
        <v>65</v>
      </c>
      <c r="U782" t="s">
        <v>66</v>
      </c>
      <c r="V782" t="s">
        <v>66</v>
      </c>
      <c r="X782" t="b">
        <v>0</v>
      </c>
      <c r="Y782" t="b">
        <v>0</v>
      </c>
      <c r="Z782" t="b">
        <v>0</v>
      </c>
      <c r="AA782">
        <v>200</v>
      </c>
      <c r="AB782">
        <v>235</v>
      </c>
      <c r="AC782" t="s">
        <v>67</v>
      </c>
      <c r="AD782" t="b">
        <v>0</v>
      </c>
      <c r="AE782" t="b">
        <v>0</v>
      </c>
      <c r="AF782" t="s">
        <v>68</v>
      </c>
      <c r="AG782" t="s">
        <v>60</v>
      </c>
      <c r="AH782" t="s">
        <v>60</v>
      </c>
      <c r="AI782" t="b">
        <v>1</v>
      </c>
      <c r="AJ782" t="s">
        <v>60</v>
      </c>
      <c r="AK782" t="s">
        <v>60</v>
      </c>
      <c r="AL782" t="s">
        <v>60</v>
      </c>
      <c r="AM782" t="s">
        <v>60</v>
      </c>
      <c r="AN782" t="s">
        <v>69</v>
      </c>
      <c r="AO782" t="s">
        <v>108</v>
      </c>
      <c r="AP782" t="b">
        <v>0</v>
      </c>
      <c r="AQ782" t="b">
        <v>0</v>
      </c>
      <c r="AR782" t="s">
        <v>71</v>
      </c>
      <c r="AS782" t="b">
        <v>0</v>
      </c>
      <c r="AT782" t="s">
        <v>72</v>
      </c>
      <c r="AU782" t="s">
        <v>60</v>
      </c>
      <c r="AX782" t="s">
        <v>462</v>
      </c>
      <c r="AY782" t="s">
        <v>60</v>
      </c>
      <c r="BA782" t="b">
        <v>0</v>
      </c>
      <c r="BB782" t="s">
        <v>60</v>
      </c>
      <c r="BD782" t="s">
        <v>60</v>
      </c>
    </row>
    <row r="783" spans="1:56" x14ac:dyDescent="0.25">
      <c r="A783" t="s">
        <v>124</v>
      </c>
      <c r="B783" t="s">
        <v>755</v>
      </c>
      <c r="C783">
        <v>2105340</v>
      </c>
      <c r="D783" t="s">
        <v>58</v>
      </c>
      <c r="E783" t="s">
        <v>58</v>
      </c>
      <c r="G783" t="s">
        <v>559</v>
      </c>
      <c r="H783">
        <v>12001</v>
      </c>
      <c r="I783" t="s">
        <v>60</v>
      </c>
      <c r="J783" s="2">
        <v>43070</v>
      </c>
      <c r="K783" t="s">
        <v>61</v>
      </c>
      <c r="L783">
        <v>30</v>
      </c>
      <c r="N783" t="str">
        <f t="shared" si="54"/>
        <v>0</v>
      </c>
      <c r="O783">
        <v>30</v>
      </c>
      <c r="P783" t="s">
        <v>86</v>
      </c>
      <c r="Q783" t="s">
        <v>77</v>
      </c>
      <c r="R783" t="s">
        <v>77</v>
      </c>
      <c r="S783" t="s">
        <v>64</v>
      </c>
      <c r="T783" t="s">
        <v>65</v>
      </c>
      <c r="U783" t="s">
        <v>66</v>
      </c>
      <c r="V783" t="s">
        <v>66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67</v>
      </c>
      <c r="AD783" t="b">
        <v>0</v>
      </c>
      <c r="AE783" t="b">
        <v>0</v>
      </c>
      <c r="AF783" t="s">
        <v>68</v>
      </c>
      <c r="AG783" t="s">
        <v>60</v>
      </c>
      <c r="AH783" t="s">
        <v>60</v>
      </c>
      <c r="AI783" t="b">
        <v>1</v>
      </c>
      <c r="AJ783" t="s">
        <v>60</v>
      </c>
      <c r="AK783" t="s">
        <v>60</v>
      </c>
      <c r="AL783" t="s">
        <v>60</v>
      </c>
      <c r="AM783" t="s">
        <v>60</v>
      </c>
      <c r="AN783" t="s">
        <v>69</v>
      </c>
      <c r="AO783" t="s">
        <v>108</v>
      </c>
      <c r="AP783" t="b">
        <v>0</v>
      </c>
      <c r="AQ783" t="b">
        <v>0</v>
      </c>
      <c r="AR783" t="s">
        <v>71</v>
      </c>
      <c r="AS783" t="b">
        <v>0</v>
      </c>
      <c r="AT783" t="s">
        <v>72</v>
      </c>
      <c r="AU783" t="s">
        <v>60</v>
      </c>
      <c r="AX783" t="s">
        <v>462</v>
      </c>
      <c r="AY783" t="s">
        <v>60</v>
      </c>
      <c r="BA783" t="b">
        <v>0</v>
      </c>
      <c r="BB783" t="s">
        <v>60</v>
      </c>
      <c r="BD783" t="s">
        <v>60</v>
      </c>
    </row>
    <row r="784" spans="1:56" x14ac:dyDescent="0.25">
      <c r="A784" t="s">
        <v>111</v>
      </c>
      <c r="B784" t="s">
        <v>631</v>
      </c>
      <c r="C784" t="s">
        <v>632</v>
      </c>
      <c r="D784" t="s">
        <v>87</v>
      </c>
      <c r="E784" t="s">
        <v>87</v>
      </c>
      <c r="F784" t="s">
        <v>137</v>
      </c>
      <c r="G784" t="s">
        <v>756</v>
      </c>
      <c r="H784" t="str">
        <f>"08010"</f>
        <v>08010</v>
      </c>
      <c r="I784" t="s">
        <v>60</v>
      </c>
      <c r="J784" s="2">
        <v>42957</v>
      </c>
      <c r="K784" t="s">
        <v>61</v>
      </c>
      <c r="L784">
        <v>5</v>
      </c>
      <c r="N784" t="str">
        <f t="shared" si="54"/>
        <v>0</v>
      </c>
      <c r="O784">
        <v>5</v>
      </c>
      <c r="P784" t="s">
        <v>86</v>
      </c>
      <c r="Q784" t="s">
        <v>63</v>
      </c>
      <c r="R784" t="s">
        <v>77</v>
      </c>
      <c r="S784" t="s">
        <v>64</v>
      </c>
      <c r="T784" t="s">
        <v>65</v>
      </c>
      <c r="U784" t="s">
        <v>66</v>
      </c>
      <c r="V784" t="s">
        <v>66</v>
      </c>
      <c r="X784" t="b">
        <v>0</v>
      </c>
      <c r="Y784" t="b">
        <v>1</v>
      </c>
      <c r="Z784" t="b">
        <v>1</v>
      </c>
      <c r="AA784">
        <v>103</v>
      </c>
      <c r="AB784">
        <v>235</v>
      </c>
      <c r="AC784" t="s">
        <v>67</v>
      </c>
      <c r="AD784" t="b">
        <v>0</v>
      </c>
      <c r="AE784" t="b">
        <v>0</v>
      </c>
      <c r="AF784" t="s">
        <v>68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116</v>
      </c>
      <c r="AO784" t="s">
        <v>108</v>
      </c>
      <c r="AP784" t="b">
        <v>0</v>
      </c>
      <c r="AQ784" t="b">
        <v>0</v>
      </c>
      <c r="AR784" t="s">
        <v>71</v>
      </c>
      <c r="AS784" t="b">
        <v>0</v>
      </c>
      <c r="AT784" t="s">
        <v>72</v>
      </c>
      <c r="AU784" t="s">
        <v>60</v>
      </c>
      <c r="AX784" t="s">
        <v>462</v>
      </c>
      <c r="AY784" t="s">
        <v>60</v>
      </c>
      <c r="BA784" t="b">
        <v>0</v>
      </c>
      <c r="BB784" t="s">
        <v>60</v>
      </c>
      <c r="BD784" t="s">
        <v>60</v>
      </c>
    </row>
    <row r="785" spans="1:56" x14ac:dyDescent="0.25">
      <c r="A785" t="s">
        <v>284</v>
      </c>
      <c r="B785" t="s">
        <v>757</v>
      </c>
      <c r="C785">
        <v>1200380</v>
      </c>
      <c r="D785" t="s">
        <v>81</v>
      </c>
      <c r="E785" t="s">
        <v>81</v>
      </c>
      <c r="F785" t="s">
        <v>653</v>
      </c>
      <c r="G785" t="s">
        <v>599</v>
      </c>
      <c r="H785">
        <v>11001</v>
      </c>
      <c r="I785" t="s">
        <v>60</v>
      </c>
      <c r="J785" s="2">
        <v>43040</v>
      </c>
      <c r="K785" t="s">
        <v>61</v>
      </c>
      <c r="L785">
        <v>25</v>
      </c>
      <c r="N785" t="str">
        <f t="shared" si="54"/>
        <v>0</v>
      </c>
      <c r="O785">
        <v>25</v>
      </c>
      <c r="P785" t="s">
        <v>86</v>
      </c>
      <c r="Q785" t="s">
        <v>77</v>
      </c>
      <c r="R785" t="s">
        <v>77</v>
      </c>
      <c r="S785" t="s">
        <v>64</v>
      </c>
      <c r="T785" t="s">
        <v>65</v>
      </c>
      <c r="U785" t="s">
        <v>66</v>
      </c>
      <c r="V785" t="s">
        <v>66</v>
      </c>
      <c r="X785" t="b">
        <v>1</v>
      </c>
      <c r="Y785" t="b">
        <v>1</v>
      </c>
      <c r="Z785" t="b">
        <v>1</v>
      </c>
      <c r="AA785">
        <v>103</v>
      </c>
      <c r="AB785">
        <v>235</v>
      </c>
      <c r="AC785" t="s">
        <v>654</v>
      </c>
      <c r="AD785" t="b">
        <v>0</v>
      </c>
      <c r="AE785" t="b">
        <v>0</v>
      </c>
      <c r="AF785" t="s">
        <v>68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69</v>
      </c>
      <c r="AO785" t="s">
        <v>70</v>
      </c>
      <c r="AP785" t="b">
        <v>0</v>
      </c>
      <c r="AQ785" t="b">
        <v>0</v>
      </c>
      <c r="AR785" t="s">
        <v>71</v>
      </c>
      <c r="AS785" t="b">
        <v>0</v>
      </c>
      <c r="AT785" t="s">
        <v>72</v>
      </c>
      <c r="AU785" t="s">
        <v>60</v>
      </c>
      <c r="AX785" t="s">
        <v>462</v>
      </c>
      <c r="AY785" t="s">
        <v>60</v>
      </c>
      <c r="BA785" t="b">
        <v>0</v>
      </c>
      <c r="BB785" t="s">
        <v>60</v>
      </c>
      <c r="BD785" t="s">
        <v>60</v>
      </c>
    </row>
    <row r="786" spans="1:56" x14ac:dyDescent="0.25">
      <c r="A786" t="s">
        <v>284</v>
      </c>
      <c r="B786" t="s">
        <v>757</v>
      </c>
      <c r="C786">
        <v>1200380</v>
      </c>
      <c r="D786" t="s">
        <v>131</v>
      </c>
      <c r="E786" t="s">
        <v>131</v>
      </c>
      <c r="F786" t="s">
        <v>653</v>
      </c>
      <c r="G786" t="s">
        <v>747</v>
      </c>
      <c r="H786">
        <v>11001</v>
      </c>
      <c r="I786" t="s">
        <v>60</v>
      </c>
      <c r="J786" s="2">
        <v>43040</v>
      </c>
      <c r="K786" t="s">
        <v>61</v>
      </c>
      <c r="L786">
        <v>25</v>
      </c>
      <c r="N786" t="str">
        <f t="shared" si="54"/>
        <v>0</v>
      </c>
      <c r="O786">
        <v>25</v>
      </c>
      <c r="P786" t="s">
        <v>86</v>
      </c>
      <c r="Q786" t="s">
        <v>77</v>
      </c>
      <c r="R786" t="s">
        <v>77</v>
      </c>
      <c r="S786" t="s">
        <v>64</v>
      </c>
      <c r="T786" t="s">
        <v>65</v>
      </c>
      <c r="U786" t="s">
        <v>66</v>
      </c>
      <c r="V786" t="s">
        <v>66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654</v>
      </c>
      <c r="AD786" t="b">
        <v>0</v>
      </c>
      <c r="AE786" t="b">
        <v>0</v>
      </c>
      <c r="AF786" t="s">
        <v>68</v>
      </c>
      <c r="AG786" t="s">
        <v>60</v>
      </c>
      <c r="AH786" t="s">
        <v>60</v>
      </c>
      <c r="AI786" t="b">
        <v>1</v>
      </c>
      <c r="AJ786" t="s">
        <v>60</v>
      </c>
      <c r="AK786" t="s">
        <v>60</v>
      </c>
      <c r="AL786" t="s">
        <v>60</v>
      </c>
      <c r="AM786" t="s">
        <v>60</v>
      </c>
      <c r="AN786" t="s">
        <v>69</v>
      </c>
      <c r="AO786" t="s">
        <v>70</v>
      </c>
      <c r="AP786" t="b">
        <v>0</v>
      </c>
      <c r="AQ786" t="b">
        <v>0</v>
      </c>
      <c r="AR786" t="s">
        <v>71</v>
      </c>
      <c r="AS786" t="b">
        <v>0</v>
      </c>
      <c r="AT786" t="s">
        <v>72</v>
      </c>
      <c r="AU786" t="s">
        <v>60</v>
      </c>
      <c r="AX786" t="s">
        <v>462</v>
      </c>
      <c r="AY786" t="s">
        <v>60</v>
      </c>
      <c r="BA786" t="b">
        <v>0</v>
      </c>
      <c r="BB786" t="s">
        <v>60</v>
      </c>
      <c r="BD786" t="s">
        <v>60</v>
      </c>
    </row>
    <row r="787" spans="1:56" x14ac:dyDescent="0.25">
      <c r="A787" t="s">
        <v>284</v>
      </c>
      <c r="B787" t="s">
        <v>757</v>
      </c>
      <c r="C787">
        <v>1200380</v>
      </c>
      <c r="D787" t="s">
        <v>91</v>
      </c>
      <c r="E787" t="s">
        <v>91</v>
      </c>
      <c r="F787" t="s">
        <v>653</v>
      </c>
      <c r="G787" t="s">
        <v>748</v>
      </c>
      <c r="H787">
        <v>11001</v>
      </c>
      <c r="I787" t="s">
        <v>60</v>
      </c>
      <c r="J787" s="2">
        <v>43040</v>
      </c>
      <c r="K787" t="s">
        <v>61</v>
      </c>
      <c r="L787">
        <v>25</v>
      </c>
      <c r="N787" t="str">
        <f t="shared" si="54"/>
        <v>0</v>
      </c>
      <c r="O787">
        <v>25</v>
      </c>
      <c r="P787" t="s">
        <v>86</v>
      </c>
      <c r="Q787" t="s">
        <v>77</v>
      </c>
      <c r="R787" t="s">
        <v>77</v>
      </c>
      <c r="S787" t="s">
        <v>64</v>
      </c>
      <c r="T787" t="s">
        <v>65</v>
      </c>
      <c r="U787" t="s">
        <v>66</v>
      </c>
      <c r="V787" t="s">
        <v>66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654</v>
      </c>
      <c r="AD787" t="b">
        <v>0</v>
      </c>
      <c r="AE787" t="b">
        <v>0</v>
      </c>
      <c r="AF787" t="s">
        <v>68</v>
      </c>
      <c r="AG787" t="s">
        <v>60</v>
      </c>
      <c r="AH787" t="s">
        <v>60</v>
      </c>
      <c r="AI787" t="b">
        <v>1</v>
      </c>
      <c r="AJ787" t="s">
        <v>60</v>
      </c>
      <c r="AK787" t="s">
        <v>60</v>
      </c>
      <c r="AL787" t="s">
        <v>60</v>
      </c>
      <c r="AM787" t="s">
        <v>60</v>
      </c>
      <c r="AN787" t="s">
        <v>69</v>
      </c>
      <c r="AO787" t="s">
        <v>70</v>
      </c>
      <c r="AP787" t="b">
        <v>0</v>
      </c>
      <c r="AQ787" t="b">
        <v>0</v>
      </c>
      <c r="AR787" t="s">
        <v>71</v>
      </c>
      <c r="AS787" t="b">
        <v>0</v>
      </c>
      <c r="AT787" t="s">
        <v>72</v>
      </c>
      <c r="AU787" t="s">
        <v>60</v>
      </c>
      <c r="AX787" t="s">
        <v>462</v>
      </c>
      <c r="AY787" t="s">
        <v>60</v>
      </c>
      <c r="BA787" t="b">
        <v>0</v>
      </c>
      <c r="BB787" t="s">
        <v>60</v>
      </c>
      <c r="BD787" t="s">
        <v>60</v>
      </c>
    </row>
    <row r="788" spans="1:56" x14ac:dyDescent="0.25">
      <c r="A788" t="s">
        <v>284</v>
      </c>
      <c r="B788" t="s">
        <v>757</v>
      </c>
      <c r="C788">
        <v>1200380</v>
      </c>
      <c r="D788" t="s">
        <v>74</v>
      </c>
      <c r="E788" t="s">
        <v>74</v>
      </c>
      <c r="F788" t="s">
        <v>653</v>
      </c>
      <c r="G788" t="s">
        <v>749</v>
      </c>
      <c r="H788">
        <v>11001</v>
      </c>
      <c r="I788" t="s">
        <v>60</v>
      </c>
      <c r="J788" s="2">
        <v>43040</v>
      </c>
      <c r="K788" t="s">
        <v>61</v>
      </c>
      <c r="L788">
        <v>25</v>
      </c>
      <c r="N788" t="str">
        <f t="shared" si="54"/>
        <v>0</v>
      </c>
      <c r="O788">
        <v>25</v>
      </c>
      <c r="P788" t="s">
        <v>86</v>
      </c>
      <c r="Q788" t="s">
        <v>77</v>
      </c>
      <c r="R788" t="s">
        <v>77</v>
      </c>
      <c r="S788" t="s">
        <v>64</v>
      </c>
      <c r="T788" t="s">
        <v>65</v>
      </c>
      <c r="U788" t="s">
        <v>66</v>
      </c>
      <c r="V788" t="s">
        <v>66</v>
      </c>
      <c r="X788" t="b">
        <v>1</v>
      </c>
      <c r="Y788" t="b">
        <v>1</v>
      </c>
      <c r="Z788" t="b">
        <v>1</v>
      </c>
      <c r="AA788">
        <v>103</v>
      </c>
      <c r="AB788">
        <v>235</v>
      </c>
      <c r="AC788" t="s">
        <v>654</v>
      </c>
      <c r="AD788" t="b">
        <v>0</v>
      </c>
      <c r="AE788" t="b">
        <v>0</v>
      </c>
      <c r="AF788" t="s">
        <v>68</v>
      </c>
      <c r="AG788" t="s">
        <v>60</v>
      </c>
      <c r="AH788" t="s">
        <v>60</v>
      </c>
      <c r="AI788" t="b">
        <v>1</v>
      </c>
      <c r="AJ788" t="s">
        <v>60</v>
      </c>
      <c r="AK788" t="s">
        <v>60</v>
      </c>
      <c r="AL788" t="s">
        <v>60</v>
      </c>
      <c r="AM788" t="s">
        <v>60</v>
      </c>
      <c r="AN788" t="s">
        <v>69</v>
      </c>
      <c r="AO788" t="s">
        <v>70</v>
      </c>
      <c r="AP788" t="b">
        <v>0</v>
      </c>
      <c r="AQ788" t="b">
        <v>0</v>
      </c>
      <c r="AR788" t="s">
        <v>71</v>
      </c>
      <c r="AS788" t="b">
        <v>0</v>
      </c>
      <c r="AT788" t="s">
        <v>72</v>
      </c>
      <c r="AU788" t="s">
        <v>60</v>
      </c>
      <c r="AX788" t="s">
        <v>462</v>
      </c>
      <c r="AY788" t="s">
        <v>60</v>
      </c>
      <c r="BA788" t="b">
        <v>0</v>
      </c>
      <c r="BB788" t="s">
        <v>60</v>
      </c>
      <c r="BD788" t="s">
        <v>60</v>
      </c>
    </row>
    <row r="789" spans="1:56" x14ac:dyDescent="0.25">
      <c r="A789" t="s">
        <v>284</v>
      </c>
      <c r="B789" t="s">
        <v>757</v>
      </c>
      <c r="C789">
        <v>1200380</v>
      </c>
      <c r="D789" t="s">
        <v>89</v>
      </c>
      <c r="E789" t="s">
        <v>89</v>
      </c>
      <c r="F789" t="s">
        <v>653</v>
      </c>
      <c r="G789" t="s">
        <v>750</v>
      </c>
      <c r="H789">
        <v>11001</v>
      </c>
      <c r="I789" t="s">
        <v>60</v>
      </c>
      <c r="J789" s="2">
        <v>43040</v>
      </c>
      <c r="K789" t="s">
        <v>61</v>
      </c>
      <c r="L789">
        <v>25</v>
      </c>
      <c r="N789" t="str">
        <f t="shared" si="54"/>
        <v>0</v>
      </c>
      <c r="O789">
        <v>25</v>
      </c>
      <c r="P789" t="s">
        <v>86</v>
      </c>
      <c r="Q789" t="s">
        <v>77</v>
      </c>
      <c r="R789" t="s">
        <v>77</v>
      </c>
      <c r="S789" t="s">
        <v>64</v>
      </c>
      <c r="T789" t="s">
        <v>65</v>
      </c>
      <c r="U789" t="s">
        <v>66</v>
      </c>
      <c r="V789" t="s">
        <v>66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654</v>
      </c>
      <c r="AD789" t="b">
        <v>0</v>
      </c>
      <c r="AE789" t="b">
        <v>0</v>
      </c>
      <c r="AF789" t="s">
        <v>68</v>
      </c>
      <c r="AG789" t="s">
        <v>60</v>
      </c>
      <c r="AH789" t="s">
        <v>60</v>
      </c>
      <c r="AI789" t="b">
        <v>1</v>
      </c>
      <c r="AJ789" t="s">
        <v>60</v>
      </c>
      <c r="AK789" t="s">
        <v>60</v>
      </c>
      <c r="AL789" t="s">
        <v>60</v>
      </c>
      <c r="AM789" t="s">
        <v>60</v>
      </c>
      <c r="AN789" t="s">
        <v>69</v>
      </c>
      <c r="AO789" t="s">
        <v>70</v>
      </c>
      <c r="AP789" t="b">
        <v>0</v>
      </c>
      <c r="AQ789" t="b">
        <v>0</v>
      </c>
      <c r="AR789" t="s">
        <v>71</v>
      </c>
      <c r="AS789" t="b">
        <v>0</v>
      </c>
      <c r="AT789" t="s">
        <v>72</v>
      </c>
      <c r="AU789" t="s">
        <v>60</v>
      </c>
      <c r="AX789" t="s">
        <v>462</v>
      </c>
      <c r="AY789" t="s">
        <v>60</v>
      </c>
      <c r="BA789" t="b">
        <v>0</v>
      </c>
      <c r="BB789" t="s">
        <v>60</v>
      </c>
      <c r="BD789" t="s">
        <v>60</v>
      </c>
    </row>
    <row r="790" spans="1:56" x14ac:dyDescent="0.25">
      <c r="A790" t="s">
        <v>284</v>
      </c>
      <c r="B790" t="s">
        <v>757</v>
      </c>
      <c r="C790">
        <v>1200380</v>
      </c>
      <c r="D790" t="s">
        <v>58</v>
      </c>
      <c r="E790" t="s">
        <v>58</v>
      </c>
      <c r="F790" t="s">
        <v>653</v>
      </c>
      <c r="G790" t="s">
        <v>751</v>
      </c>
      <c r="H790">
        <v>11001</v>
      </c>
      <c r="I790" t="s">
        <v>60</v>
      </c>
      <c r="J790" s="2">
        <v>43040</v>
      </c>
      <c r="K790" t="s">
        <v>61</v>
      </c>
      <c r="L790">
        <v>25</v>
      </c>
      <c r="N790" t="str">
        <f t="shared" si="54"/>
        <v>0</v>
      </c>
      <c r="O790">
        <v>25</v>
      </c>
      <c r="P790" t="s">
        <v>86</v>
      </c>
      <c r="Q790" t="s">
        <v>77</v>
      </c>
      <c r="R790" t="s">
        <v>77</v>
      </c>
      <c r="S790" t="s">
        <v>64</v>
      </c>
      <c r="T790" t="s">
        <v>65</v>
      </c>
      <c r="U790" t="s">
        <v>66</v>
      </c>
      <c r="V790" t="s">
        <v>66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654</v>
      </c>
      <c r="AD790" t="b">
        <v>0</v>
      </c>
      <c r="AE790" t="b">
        <v>0</v>
      </c>
      <c r="AF790" t="s">
        <v>68</v>
      </c>
      <c r="AG790" t="s">
        <v>60</v>
      </c>
      <c r="AH790" t="s">
        <v>60</v>
      </c>
      <c r="AI790" t="b">
        <v>1</v>
      </c>
      <c r="AJ790" t="s">
        <v>60</v>
      </c>
      <c r="AK790" t="s">
        <v>60</v>
      </c>
      <c r="AL790" t="s">
        <v>60</v>
      </c>
      <c r="AM790" t="s">
        <v>60</v>
      </c>
      <c r="AN790" t="s">
        <v>69</v>
      </c>
      <c r="AO790" t="s">
        <v>70</v>
      </c>
      <c r="AP790" t="b">
        <v>0</v>
      </c>
      <c r="AQ790" t="b">
        <v>0</v>
      </c>
      <c r="AR790" t="s">
        <v>71</v>
      </c>
      <c r="AS790" t="b">
        <v>0</v>
      </c>
      <c r="AT790" t="s">
        <v>72</v>
      </c>
      <c r="AU790" t="s">
        <v>60</v>
      </c>
      <c r="AX790" t="s">
        <v>462</v>
      </c>
      <c r="AY790" t="s">
        <v>60</v>
      </c>
      <c r="BA790" t="b">
        <v>0</v>
      </c>
      <c r="BB790" t="s">
        <v>60</v>
      </c>
      <c r="BD790" t="s">
        <v>60</v>
      </c>
    </row>
    <row r="791" spans="1:56" x14ac:dyDescent="0.25">
      <c r="A791" t="s">
        <v>284</v>
      </c>
      <c r="B791" t="s">
        <v>757</v>
      </c>
      <c r="C791">
        <v>1200380</v>
      </c>
      <c r="D791" t="s">
        <v>81</v>
      </c>
      <c r="E791" t="s">
        <v>81</v>
      </c>
      <c r="F791" t="s">
        <v>435</v>
      </c>
      <c r="G791" t="s">
        <v>752</v>
      </c>
      <c r="H791" t="str">
        <f t="shared" ref="H791:H799" si="55">"09052"</f>
        <v>09052</v>
      </c>
      <c r="I791" t="s">
        <v>60</v>
      </c>
      <c r="J791" s="1">
        <v>19238</v>
      </c>
      <c r="K791" t="s">
        <v>61</v>
      </c>
      <c r="L791">
        <v>25</v>
      </c>
      <c r="N791" t="str">
        <f t="shared" si="54"/>
        <v>0</v>
      </c>
      <c r="O791">
        <v>25</v>
      </c>
      <c r="P791" t="s">
        <v>86</v>
      </c>
      <c r="Q791" t="s">
        <v>77</v>
      </c>
      <c r="R791" t="s">
        <v>77</v>
      </c>
      <c r="S791" t="s">
        <v>64</v>
      </c>
      <c r="T791" t="s">
        <v>65</v>
      </c>
      <c r="U791" t="s">
        <v>66</v>
      </c>
      <c r="V791" t="s">
        <v>66</v>
      </c>
      <c r="X791" t="b">
        <v>1</v>
      </c>
      <c r="Y791" t="b">
        <v>1</v>
      </c>
      <c r="Z791" t="b">
        <v>1</v>
      </c>
      <c r="AA791">
        <v>103</v>
      </c>
      <c r="AB791">
        <v>235</v>
      </c>
      <c r="AC791" t="s">
        <v>67</v>
      </c>
      <c r="AD791" t="b">
        <v>0</v>
      </c>
      <c r="AE791" t="b">
        <v>0</v>
      </c>
      <c r="AF791" t="s">
        <v>68</v>
      </c>
      <c r="AG791" t="s">
        <v>60</v>
      </c>
      <c r="AH791" t="s">
        <v>60</v>
      </c>
      <c r="AI791" t="b">
        <v>1</v>
      </c>
      <c r="AJ791" t="s">
        <v>60</v>
      </c>
      <c r="AK791" t="s">
        <v>60</v>
      </c>
      <c r="AL791" t="s">
        <v>60</v>
      </c>
      <c r="AM791" t="s">
        <v>60</v>
      </c>
      <c r="AN791" t="s">
        <v>69</v>
      </c>
      <c r="AO791" t="s">
        <v>70</v>
      </c>
      <c r="AP791" t="b">
        <v>0</v>
      </c>
      <c r="AQ791" t="b">
        <v>0</v>
      </c>
      <c r="AR791" t="s">
        <v>71</v>
      </c>
      <c r="AS791" t="b">
        <v>0</v>
      </c>
      <c r="AT791" t="s">
        <v>72</v>
      </c>
      <c r="AU791" t="s">
        <v>60</v>
      </c>
      <c r="AX791" t="s">
        <v>462</v>
      </c>
      <c r="AY791" t="s">
        <v>60</v>
      </c>
      <c r="BA791" t="b">
        <v>0</v>
      </c>
      <c r="BB791" t="s">
        <v>60</v>
      </c>
      <c r="BD791" t="s">
        <v>60</v>
      </c>
    </row>
    <row r="792" spans="1:56" x14ac:dyDescent="0.25">
      <c r="A792" t="s">
        <v>284</v>
      </c>
      <c r="B792" t="s">
        <v>757</v>
      </c>
      <c r="C792">
        <v>1200380</v>
      </c>
      <c r="D792" t="s">
        <v>131</v>
      </c>
      <c r="E792" t="s">
        <v>131</v>
      </c>
      <c r="F792" t="s">
        <v>435</v>
      </c>
      <c r="G792" t="s">
        <v>758</v>
      </c>
      <c r="H792" t="str">
        <f t="shared" si="55"/>
        <v>09052</v>
      </c>
      <c r="I792" t="s">
        <v>60</v>
      </c>
      <c r="J792" s="1">
        <v>19238</v>
      </c>
      <c r="K792" t="s">
        <v>61</v>
      </c>
      <c r="L792">
        <v>25</v>
      </c>
      <c r="N792" t="str">
        <f t="shared" si="54"/>
        <v>0</v>
      </c>
      <c r="O792">
        <v>25</v>
      </c>
      <c r="P792" t="s">
        <v>86</v>
      </c>
      <c r="Q792" t="s">
        <v>77</v>
      </c>
      <c r="R792" t="s">
        <v>77</v>
      </c>
      <c r="S792" t="s">
        <v>64</v>
      </c>
      <c r="T792" t="s">
        <v>65</v>
      </c>
      <c r="U792" t="s">
        <v>66</v>
      </c>
      <c r="V792" t="s">
        <v>66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67</v>
      </c>
      <c r="AD792" t="b">
        <v>0</v>
      </c>
      <c r="AE792" t="b">
        <v>0</v>
      </c>
      <c r="AF792" t="s">
        <v>68</v>
      </c>
      <c r="AG792" t="s">
        <v>60</v>
      </c>
      <c r="AH792" t="s">
        <v>60</v>
      </c>
      <c r="AI792" t="b">
        <v>1</v>
      </c>
      <c r="AJ792" t="s">
        <v>60</v>
      </c>
      <c r="AK792" t="s">
        <v>60</v>
      </c>
      <c r="AL792" t="s">
        <v>60</v>
      </c>
      <c r="AM792" t="s">
        <v>60</v>
      </c>
      <c r="AN792" t="s">
        <v>69</v>
      </c>
      <c r="AO792" t="s">
        <v>70</v>
      </c>
      <c r="AP792" t="b">
        <v>0</v>
      </c>
      <c r="AQ792" t="b">
        <v>0</v>
      </c>
      <c r="AR792" t="s">
        <v>71</v>
      </c>
      <c r="AS792" t="b">
        <v>0</v>
      </c>
      <c r="AT792" t="s">
        <v>72</v>
      </c>
      <c r="AU792" t="s">
        <v>60</v>
      </c>
      <c r="AX792" t="s">
        <v>462</v>
      </c>
      <c r="AY792" t="s">
        <v>60</v>
      </c>
      <c r="BA792" t="b">
        <v>0</v>
      </c>
      <c r="BB792" t="s">
        <v>60</v>
      </c>
      <c r="BD792" t="s">
        <v>60</v>
      </c>
    </row>
    <row r="793" spans="1:56" x14ac:dyDescent="0.25">
      <c r="A793" t="s">
        <v>284</v>
      </c>
      <c r="B793" t="s">
        <v>757</v>
      </c>
      <c r="C793">
        <v>1200380</v>
      </c>
      <c r="D793" t="s">
        <v>91</v>
      </c>
      <c r="E793" t="s">
        <v>91</v>
      </c>
      <c r="F793" t="s">
        <v>435</v>
      </c>
      <c r="G793" t="s">
        <v>759</v>
      </c>
      <c r="H793" t="str">
        <f t="shared" si="55"/>
        <v>09052</v>
      </c>
      <c r="I793" t="s">
        <v>60</v>
      </c>
      <c r="J793" s="1">
        <v>19238</v>
      </c>
      <c r="K793" t="s">
        <v>61</v>
      </c>
      <c r="L793">
        <v>25</v>
      </c>
      <c r="N793" t="str">
        <f t="shared" si="54"/>
        <v>0</v>
      </c>
      <c r="O793">
        <v>25</v>
      </c>
      <c r="P793" t="s">
        <v>86</v>
      </c>
      <c r="Q793" t="s">
        <v>77</v>
      </c>
      <c r="R793" t="s">
        <v>77</v>
      </c>
      <c r="S793" t="s">
        <v>64</v>
      </c>
      <c r="T793" t="s">
        <v>65</v>
      </c>
      <c r="U793" t="s">
        <v>66</v>
      </c>
      <c r="V793" t="s">
        <v>66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67</v>
      </c>
      <c r="AD793" t="b">
        <v>0</v>
      </c>
      <c r="AE793" t="b">
        <v>0</v>
      </c>
      <c r="AF793" t="s">
        <v>68</v>
      </c>
      <c r="AG793" t="s">
        <v>60</v>
      </c>
      <c r="AH793" t="s">
        <v>60</v>
      </c>
      <c r="AI793" t="b">
        <v>1</v>
      </c>
      <c r="AJ793" t="s">
        <v>60</v>
      </c>
      <c r="AK793" t="s">
        <v>60</v>
      </c>
      <c r="AL793" t="s">
        <v>60</v>
      </c>
      <c r="AM793" t="s">
        <v>60</v>
      </c>
      <c r="AN793" t="s">
        <v>69</v>
      </c>
      <c r="AO793" t="s">
        <v>70</v>
      </c>
      <c r="AP793" t="b">
        <v>0</v>
      </c>
      <c r="AQ793" t="b">
        <v>0</v>
      </c>
      <c r="AR793" t="s">
        <v>71</v>
      </c>
      <c r="AS793" t="b">
        <v>0</v>
      </c>
      <c r="AT793" t="s">
        <v>72</v>
      </c>
      <c r="AU793" t="s">
        <v>60</v>
      </c>
      <c r="AX793" t="s">
        <v>462</v>
      </c>
      <c r="AY793" t="s">
        <v>60</v>
      </c>
      <c r="BA793" t="b">
        <v>0</v>
      </c>
      <c r="BB793" t="s">
        <v>60</v>
      </c>
      <c r="BD793" t="s">
        <v>60</v>
      </c>
    </row>
    <row r="794" spans="1:56" x14ac:dyDescent="0.25">
      <c r="A794" t="s">
        <v>284</v>
      </c>
      <c r="B794" t="s">
        <v>757</v>
      </c>
      <c r="C794">
        <v>1200380</v>
      </c>
      <c r="D794" t="s">
        <v>74</v>
      </c>
      <c r="E794" t="s">
        <v>74</v>
      </c>
      <c r="F794" t="s">
        <v>435</v>
      </c>
      <c r="G794" t="s">
        <v>760</v>
      </c>
      <c r="H794" t="str">
        <f t="shared" si="55"/>
        <v>09052</v>
      </c>
      <c r="I794" t="s">
        <v>60</v>
      </c>
      <c r="J794" s="1">
        <v>19238</v>
      </c>
      <c r="K794" t="s">
        <v>61</v>
      </c>
      <c r="L794">
        <v>25</v>
      </c>
      <c r="N794" t="str">
        <f t="shared" si="54"/>
        <v>0</v>
      </c>
      <c r="O794">
        <v>25</v>
      </c>
      <c r="P794" t="s">
        <v>86</v>
      </c>
      <c r="Q794" t="s">
        <v>77</v>
      </c>
      <c r="R794" t="s">
        <v>77</v>
      </c>
      <c r="S794" t="s">
        <v>64</v>
      </c>
      <c r="T794" t="s">
        <v>65</v>
      </c>
      <c r="U794" t="s">
        <v>66</v>
      </c>
      <c r="V794" t="s">
        <v>66</v>
      </c>
      <c r="X794" t="b">
        <v>1</v>
      </c>
      <c r="Y794" t="b">
        <v>1</v>
      </c>
      <c r="Z794" t="b">
        <v>1</v>
      </c>
      <c r="AA794">
        <v>103</v>
      </c>
      <c r="AB794">
        <v>235</v>
      </c>
      <c r="AC794" t="s">
        <v>67</v>
      </c>
      <c r="AD794" t="b">
        <v>0</v>
      </c>
      <c r="AE794" t="b">
        <v>0</v>
      </c>
      <c r="AF794" t="s">
        <v>68</v>
      </c>
      <c r="AG794" t="s">
        <v>60</v>
      </c>
      <c r="AH794" t="s">
        <v>60</v>
      </c>
      <c r="AI794" t="b">
        <v>1</v>
      </c>
      <c r="AJ794" t="s">
        <v>60</v>
      </c>
      <c r="AK794" t="s">
        <v>60</v>
      </c>
      <c r="AL794" t="s">
        <v>60</v>
      </c>
      <c r="AM794" t="s">
        <v>60</v>
      </c>
      <c r="AN794" t="s">
        <v>69</v>
      </c>
      <c r="AO794" t="s">
        <v>70</v>
      </c>
      <c r="AP794" t="b">
        <v>0</v>
      </c>
      <c r="AQ794" t="b">
        <v>0</v>
      </c>
      <c r="AR794" t="s">
        <v>71</v>
      </c>
      <c r="AS794" t="b">
        <v>0</v>
      </c>
      <c r="AT794" t="s">
        <v>72</v>
      </c>
      <c r="AU794" t="s">
        <v>60</v>
      </c>
      <c r="AX794" t="s">
        <v>462</v>
      </c>
      <c r="AY794" t="s">
        <v>60</v>
      </c>
      <c r="BA794" t="b">
        <v>0</v>
      </c>
      <c r="BB794" t="s">
        <v>60</v>
      </c>
      <c r="BD794" t="s">
        <v>60</v>
      </c>
    </row>
    <row r="795" spans="1:56" x14ac:dyDescent="0.25">
      <c r="A795" t="s">
        <v>284</v>
      </c>
      <c r="B795" t="s">
        <v>757</v>
      </c>
      <c r="C795">
        <v>1200380</v>
      </c>
      <c r="D795" t="s">
        <v>89</v>
      </c>
      <c r="E795" t="s">
        <v>89</v>
      </c>
      <c r="F795" t="s">
        <v>435</v>
      </c>
      <c r="G795" t="s">
        <v>761</v>
      </c>
      <c r="H795" t="str">
        <f t="shared" si="55"/>
        <v>09052</v>
      </c>
      <c r="I795" t="s">
        <v>60</v>
      </c>
      <c r="J795" s="1">
        <v>19238</v>
      </c>
      <c r="K795" t="s">
        <v>61</v>
      </c>
      <c r="L795">
        <v>25</v>
      </c>
      <c r="N795" t="str">
        <f t="shared" si="54"/>
        <v>0</v>
      </c>
      <c r="O795">
        <v>25</v>
      </c>
      <c r="P795" t="s">
        <v>86</v>
      </c>
      <c r="Q795" t="s">
        <v>77</v>
      </c>
      <c r="R795" t="s">
        <v>77</v>
      </c>
      <c r="S795" t="s">
        <v>64</v>
      </c>
      <c r="T795" t="s">
        <v>65</v>
      </c>
      <c r="U795" t="s">
        <v>66</v>
      </c>
      <c r="V795" t="s">
        <v>66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67</v>
      </c>
      <c r="AD795" t="b">
        <v>0</v>
      </c>
      <c r="AE795" t="b">
        <v>0</v>
      </c>
      <c r="AF795" t="s">
        <v>68</v>
      </c>
      <c r="AG795" t="s">
        <v>60</v>
      </c>
      <c r="AH795" t="s">
        <v>60</v>
      </c>
      <c r="AI795" t="b">
        <v>1</v>
      </c>
      <c r="AJ795" t="s">
        <v>60</v>
      </c>
      <c r="AK795" t="s">
        <v>60</v>
      </c>
      <c r="AL795" t="s">
        <v>60</v>
      </c>
      <c r="AM795" t="s">
        <v>60</v>
      </c>
      <c r="AN795" t="s">
        <v>69</v>
      </c>
      <c r="AO795" t="s">
        <v>70</v>
      </c>
      <c r="AP795" t="b">
        <v>0</v>
      </c>
      <c r="AQ795" t="b">
        <v>0</v>
      </c>
      <c r="AR795" t="s">
        <v>71</v>
      </c>
      <c r="AS795" t="b">
        <v>0</v>
      </c>
      <c r="AT795" t="s">
        <v>72</v>
      </c>
      <c r="AU795" t="s">
        <v>60</v>
      </c>
      <c r="AX795" t="s">
        <v>462</v>
      </c>
      <c r="AY795" t="s">
        <v>60</v>
      </c>
      <c r="BA795" t="b">
        <v>0</v>
      </c>
      <c r="BB795" t="s">
        <v>60</v>
      </c>
      <c r="BD795" t="s">
        <v>60</v>
      </c>
    </row>
    <row r="796" spans="1:56" x14ac:dyDescent="0.25">
      <c r="A796" t="s">
        <v>284</v>
      </c>
      <c r="B796" t="s">
        <v>757</v>
      </c>
      <c r="C796">
        <v>1200380</v>
      </c>
      <c r="D796" t="s">
        <v>58</v>
      </c>
      <c r="E796" t="s">
        <v>58</v>
      </c>
      <c r="F796" t="s">
        <v>435</v>
      </c>
      <c r="G796" t="s">
        <v>762</v>
      </c>
      <c r="H796" t="str">
        <f t="shared" si="55"/>
        <v>09052</v>
      </c>
      <c r="I796" t="s">
        <v>60</v>
      </c>
      <c r="J796" s="1">
        <v>19238</v>
      </c>
      <c r="K796" t="s">
        <v>61</v>
      </c>
      <c r="L796">
        <v>25</v>
      </c>
      <c r="N796" t="str">
        <f t="shared" si="54"/>
        <v>0</v>
      </c>
      <c r="O796">
        <v>25</v>
      </c>
      <c r="P796" t="s">
        <v>86</v>
      </c>
      <c r="Q796" t="s">
        <v>77</v>
      </c>
      <c r="R796" t="s">
        <v>77</v>
      </c>
      <c r="S796" t="s">
        <v>64</v>
      </c>
      <c r="T796" t="s">
        <v>65</v>
      </c>
      <c r="U796" t="s">
        <v>66</v>
      </c>
      <c r="V796" t="s">
        <v>66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67</v>
      </c>
      <c r="AD796" t="b">
        <v>0</v>
      </c>
      <c r="AE796" t="b">
        <v>0</v>
      </c>
      <c r="AF796" t="s">
        <v>68</v>
      </c>
      <c r="AG796" t="s">
        <v>60</v>
      </c>
      <c r="AH796" t="s">
        <v>60</v>
      </c>
      <c r="AI796" t="b">
        <v>1</v>
      </c>
      <c r="AJ796" t="s">
        <v>60</v>
      </c>
      <c r="AK796" t="s">
        <v>60</v>
      </c>
      <c r="AL796" t="s">
        <v>60</v>
      </c>
      <c r="AM796" t="s">
        <v>60</v>
      </c>
      <c r="AN796" t="s">
        <v>69</v>
      </c>
      <c r="AO796" t="s">
        <v>70</v>
      </c>
      <c r="AP796" t="b">
        <v>0</v>
      </c>
      <c r="AQ796" t="b">
        <v>0</v>
      </c>
      <c r="AR796" t="s">
        <v>71</v>
      </c>
      <c r="AS796" t="b">
        <v>0</v>
      </c>
      <c r="AT796" t="s">
        <v>72</v>
      </c>
      <c r="AU796" t="s">
        <v>60</v>
      </c>
      <c r="AX796" t="s">
        <v>462</v>
      </c>
      <c r="AY796" t="s">
        <v>60</v>
      </c>
      <c r="BA796" t="b">
        <v>0</v>
      </c>
      <c r="BB796" t="s">
        <v>60</v>
      </c>
      <c r="BD796" t="s">
        <v>60</v>
      </c>
    </row>
    <row r="797" spans="1:56" x14ac:dyDescent="0.25">
      <c r="A797" t="s">
        <v>284</v>
      </c>
      <c r="B797" t="s">
        <v>757</v>
      </c>
      <c r="C797">
        <v>1200380</v>
      </c>
      <c r="D797" t="s">
        <v>87</v>
      </c>
      <c r="E797" t="s">
        <v>87</v>
      </c>
      <c r="F797" t="s">
        <v>435</v>
      </c>
      <c r="G797" t="s">
        <v>763</v>
      </c>
      <c r="H797" t="str">
        <f t="shared" si="55"/>
        <v>09052</v>
      </c>
      <c r="I797" t="s">
        <v>60</v>
      </c>
      <c r="J797" s="1">
        <v>19238</v>
      </c>
      <c r="K797" t="s">
        <v>61</v>
      </c>
      <c r="L797">
        <v>25</v>
      </c>
      <c r="N797" t="str">
        <f t="shared" si="54"/>
        <v>0</v>
      </c>
      <c r="O797">
        <v>25</v>
      </c>
      <c r="P797" t="s">
        <v>86</v>
      </c>
      <c r="Q797" t="s">
        <v>77</v>
      </c>
      <c r="R797" t="s">
        <v>77</v>
      </c>
      <c r="S797" t="s">
        <v>64</v>
      </c>
      <c r="T797" t="s">
        <v>65</v>
      </c>
      <c r="U797" t="s">
        <v>66</v>
      </c>
      <c r="V797" t="s">
        <v>66</v>
      </c>
      <c r="X797" t="b">
        <v>1</v>
      </c>
      <c r="Y797" t="b">
        <v>1</v>
      </c>
      <c r="Z797" t="b">
        <v>1</v>
      </c>
      <c r="AA797">
        <v>103</v>
      </c>
      <c r="AB797">
        <v>235</v>
      </c>
      <c r="AC797" t="s">
        <v>67</v>
      </c>
      <c r="AD797" t="b">
        <v>0</v>
      </c>
      <c r="AE797" t="b">
        <v>0</v>
      </c>
      <c r="AF797" t="s">
        <v>68</v>
      </c>
      <c r="AG797" t="s">
        <v>60</v>
      </c>
      <c r="AH797" t="s">
        <v>60</v>
      </c>
      <c r="AI797" t="b">
        <v>1</v>
      </c>
      <c r="AJ797" t="s">
        <v>60</v>
      </c>
      <c r="AK797" t="s">
        <v>60</v>
      </c>
      <c r="AL797" t="s">
        <v>60</v>
      </c>
      <c r="AM797" t="s">
        <v>60</v>
      </c>
      <c r="AN797" t="s">
        <v>69</v>
      </c>
      <c r="AO797" t="s">
        <v>70</v>
      </c>
      <c r="AP797" t="b">
        <v>0</v>
      </c>
      <c r="AQ797" t="b">
        <v>0</v>
      </c>
      <c r="AR797" t="s">
        <v>71</v>
      </c>
      <c r="AS797" t="b">
        <v>0</v>
      </c>
      <c r="AT797" t="s">
        <v>72</v>
      </c>
      <c r="AU797" t="s">
        <v>60</v>
      </c>
      <c r="AX797" t="s">
        <v>462</v>
      </c>
      <c r="AY797" t="s">
        <v>60</v>
      </c>
      <c r="BA797" t="b">
        <v>0</v>
      </c>
      <c r="BB797" t="s">
        <v>60</v>
      </c>
      <c r="BD797" t="s">
        <v>60</v>
      </c>
    </row>
    <row r="798" spans="1:56" x14ac:dyDescent="0.25">
      <c r="A798" t="s">
        <v>284</v>
      </c>
      <c r="B798" t="s">
        <v>757</v>
      </c>
      <c r="C798">
        <v>1200380</v>
      </c>
      <c r="D798" t="s">
        <v>89</v>
      </c>
      <c r="E798" t="s">
        <v>89</v>
      </c>
      <c r="F798" t="s">
        <v>196</v>
      </c>
      <c r="G798" t="s">
        <v>764</v>
      </c>
      <c r="H798" t="str">
        <f t="shared" si="55"/>
        <v>09052</v>
      </c>
      <c r="I798" t="s">
        <v>60</v>
      </c>
      <c r="J798" s="1">
        <v>19238</v>
      </c>
      <c r="K798" t="s">
        <v>696</v>
      </c>
      <c r="L798">
        <v>8</v>
      </c>
      <c r="N798" t="str">
        <f t="shared" si="54"/>
        <v>0</v>
      </c>
      <c r="O798">
        <v>8</v>
      </c>
      <c r="P798" t="s">
        <v>86</v>
      </c>
      <c r="Q798" t="s">
        <v>77</v>
      </c>
      <c r="R798" t="s">
        <v>77</v>
      </c>
      <c r="S798" t="s">
        <v>64</v>
      </c>
      <c r="T798" t="s">
        <v>65</v>
      </c>
      <c r="U798" t="s">
        <v>66</v>
      </c>
      <c r="V798" t="s">
        <v>66</v>
      </c>
      <c r="X798" t="b">
        <v>0</v>
      </c>
      <c r="Y798" t="b">
        <v>0</v>
      </c>
      <c r="Z798" t="b">
        <v>0</v>
      </c>
      <c r="AA798">
        <v>103</v>
      </c>
      <c r="AB798">
        <v>184</v>
      </c>
      <c r="AC798" t="s">
        <v>668</v>
      </c>
      <c r="AD798" t="b">
        <v>0</v>
      </c>
      <c r="AE798" t="b">
        <v>0</v>
      </c>
      <c r="AF798" t="s">
        <v>68</v>
      </c>
      <c r="AG798" t="s">
        <v>60</v>
      </c>
      <c r="AH798" t="s">
        <v>60</v>
      </c>
      <c r="AI798" t="b">
        <v>0</v>
      </c>
      <c r="AJ798" t="s">
        <v>60</v>
      </c>
      <c r="AK798" t="s">
        <v>60</v>
      </c>
      <c r="AL798" t="s">
        <v>60</v>
      </c>
      <c r="AM798" t="s">
        <v>60</v>
      </c>
      <c r="AN798" t="s">
        <v>116</v>
      </c>
      <c r="AO798" t="s">
        <v>70</v>
      </c>
      <c r="AP798" t="b">
        <v>0</v>
      </c>
      <c r="AQ798" t="b">
        <v>0</v>
      </c>
      <c r="AR798" t="s">
        <v>71</v>
      </c>
      <c r="AS798" t="b">
        <v>0</v>
      </c>
      <c r="AT798" t="s">
        <v>72</v>
      </c>
      <c r="AU798" t="s">
        <v>60</v>
      </c>
      <c r="AX798" t="s">
        <v>462</v>
      </c>
      <c r="AY798" t="s">
        <v>60</v>
      </c>
      <c r="BA798" t="b">
        <v>0</v>
      </c>
      <c r="BB798" t="s">
        <v>60</v>
      </c>
      <c r="BD798" t="s">
        <v>60</v>
      </c>
    </row>
    <row r="799" spans="1:56" x14ac:dyDescent="0.25">
      <c r="A799" t="s">
        <v>284</v>
      </c>
      <c r="B799" t="s">
        <v>757</v>
      </c>
      <c r="C799">
        <v>1200380</v>
      </c>
      <c r="D799" t="s">
        <v>74</v>
      </c>
      <c r="E799" t="s">
        <v>74</v>
      </c>
      <c r="F799" t="s">
        <v>196</v>
      </c>
      <c r="G799" t="s">
        <v>765</v>
      </c>
      <c r="H799" t="str">
        <f t="shared" si="55"/>
        <v>09052</v>
      </c>
      <c r="I799" t="s">
        <v>60</v>
      </c>
      <c r="J799" s="1">
        <v>19238</v>
      </c>
      <c r="K799" t="s">
        <v>702</v>
      </c>
      <c r="L799">
        <v>5</v>
      </c>
      <c r="M799" t="str">
        <f>"0"</f>
        <v>0</v>
      </c>
      <c r="N799" t="str">
        <f t="shared" si="54"/>
        <v>0</v>
      </c>
      <c r="O799">
        <v>5</v>
      </c>
      <c r="P799" t="s">
        <v>86</v>
      </c>
      <c r="Q799" t="s">
        <v>77</v>
      </c>
      <c r="R799" t="s">
        <v>77</v>
      </c>
      <c r="S799" t="s">
        <v>64</v>
      </c>
      <c r="T799" t="s">
        <v>65</v>
      </c>
      <c r="U799" t="s">
        <v>66</v>
      </c>
      <c r="V799" t="s">
        <v>66</v>
      </c>
      <c r="X799" t="b">
        <v>0</v>
      </c>
      <c r="Y799" t="b">
        <v>0</v>
      </c>
      <c r="Z799" t="b">
        <v>0</v>
      </c>
      <c r="AA799">
        <v>103</v>
      </c>
      <c r="AB799">
        <v>47</v>
      </c>
      <c r="AC799" t="s">
        <v>668</v>
      </c>
      <c r="AD799" t="b">
        <v>0</v>
      </c>
      <c r="AE799" t="b">
        <v>0</v>
      </c>
      <c r="AF799" t="s">
        <v>68</v>
      </c>
      <c r="AG799" t="s">
        <v>60</v>
      </c>
      <c r="AH799" t="s">
        <v>60</v>
      </c>
      <c r="AI799" t="b">
        <v>0</v>
      </c>
      <c r="AJ799" t="s">
        <v>60</v>
      </c>
      <c r="AK799" t="s">
        <v>60</v>
      </c>
      <c r="AL799" t="s">
        <v>60</v>
      </c>
      <c r="AM799" t="s">
        <v>60</v>
      </c>
      <c r="AN799" t="s">
        <v>116</v>
      </c>
      <c r="AO799" t="s">
        <v>70</v>
      </c>
      <c r="AP799" t="b">
        <v>0</v>
      </c>
      <c r="AQ799" t="b">
        <v>0</v>
      </c>
      <c r="AR799" t="s">
        <v>71</v>
      </c>
      <c r="AS799" t="b">
        <v>0</v>
      </c>
      <c r="AT799" t="s">
        <v>72</v>
      </c>
      <c r="AU799" t="s">
        <v>60</v>
      </c>
      <c r="AX799" t="s">
        <v>462</v>
      </c>
      <c r="AY799" t="s">
        <v>60</v>
      </c>
      <c r="BA799" t="b">
        <v>0</v>
      </c>
      <c r="BB799" t="s">
        <v>60</v>
      </c>
      <c r="BD799" t="s">
        <v>60</v>
      </c>
    </row>
    <row r="800" spans="1:56" x14ac:dyDescent="0.25">
      <c r="A800" t="s">
        <v>167</v>
      </c>
      <c r="B800" t="s">
        <v>502</v>
      </c>
      <c r="C800">
        <v>1001400</v>
      </c>
      <c r="D800" t="s">
        <v>74</v>
      </c>
      <c r="E800" t="s">
        <v>74</v>
      </c>
      <c r="F800" t="s">
        <v>144</v>
      </c>
      <c r="G800" t="s">
        <v>766</v>
      </c>
      <c r="H800" t="str">
        <f>"06001"</f>
        <v>06001</v>
      </c>
      <c r="I800" t="s">
        <v>60</v>
      </c>
      <c r="J800" s="2">
        <v>42887</v>
      </c>
      <c r="K800" t="s">
        <v>767</v>
      </c>
      <c r="L800">
        <v>10</v>
      </c>
      <c r="N800" t="str">
        <f t="shared" si="54"/>
        <v>0</v>
      </c>
      <c r="O800">
        <v>10</v>
      </c>
      <c r="P800" t="s">
        <v>86</v>
      </c>
      <c r="Q800" t="s">
        <v>77</v>
      </c>
      <c r="R800" t="s">
        <v>77</v>
      </c>
      <c r="S800" t="s">
        <v>64</v>
      </c>
      <c r="T800" t="s">
        <v>65</v>
      </c>
      <c r="U800" t="s">
        <v>66</v>
      </c>
      <c r="V800" t="s">
        <v>66</v>
      </c>
      <c r="X800" t="b">
        <v>0</v>
      </c>
      <c r="Y800" t="b">
        <v>0</v>
      </c>
      <c r="Z800" t="b">
        <v>0</v>
      </c>
      <c r="AA800">
        <v>103</v>
      </c>
      <c r="AB800">
        <v>188</v>
      </c>
      <c r="AC800" t="s">
        <v>668</v>
      </c>
      <c r="AD800" t="b">
        <v>0</v>
      </c>
      <c r="AE800" t="b">
        <v>0</v>
      </c>
      <c r="AF800" t="s">
        <v>68</v>
      </c>
      <c r="AG800" t="s">
        <v>60</v>
      </c>
      <c r="AH800" t="s">
        <v>60</v>
      </c>
      <c r="AI800" t="b">
        <v>0</v>
      </c>
      <c r="AJ800" t="s">
        <v>60</v>
      </c>
      <c r="AK800" t="s">
        <v>60</v>
      </c>
      <c r="AL800" t="s">
        <v>60</v>
      </c>
      <c r="AM800" t="s">
        <v>60</v>
      </c>
      <c r="AN800" t="s">
        <v>116</v>
      </c>
      <c r="AO800" t="s">
        <v>70</v>
      </c>
      <c r="AP800" t="b">
        <v>0</v>
      </c>
      <c r="AQ800" t="b">
        <v>0</v>
      </c>
      <c r="AR800" t="s">
        <v>71</v>
      </c>
      <c r="AS800" t="b">
        <v>0</v>
      </c>
      <c r="AT800" t="s">
        <v>72</v>
      </c>
      <c r="AU800" t="s">
        <v>60</v>
      </c>
      <c r="AX800" t="s">
        <v>462</v>
      </c>
      <c r="AY800" t="s">
        <v>60</v>
      </c>
      <c r="BA800" t="b">
        <v>0</v>
      </c>
      <c r="BB800" t="s">
        <v>60</v>
      </c>
      <c r="BD800" t="s">
        <v>60</v>
      </c>
    </row>
    <row r="801" spans="1:56" x14ac:dyDescent="0.25">
      <c r="A801" t="s">
        <v>167</v>
      </c>
      <c r="B801" t="s">
        <v>171</v>
      </c>
      <c r="C801">
        <v>1001310</v>
      </c>
      <c r="D801" t="s">
        <v>89</v>
      </c>
      <c r="E801" t="s">
        <v>89</v>
      </c>
      <c r="F801" t="s">
        <v>144</v>
      </c>
      <c r="G801" t="s">
        <v>768</v>
      </c>
      <c r="H801" t="str">
        <f>"09001"</f>
        <v>09001</v>
      </c>
      <c r="I801" t="s">
        <v>60</v>
      </c>
      <c r="J801" s="2">
        <v>42979</v>
      </c>
      <c r="K801" t="s">
        <v>667</v>
      </c>
      <c r="L801">
        <v>8</v>
      </c>
      <c r="N801" t="str">
        <f t="shared" ref="N801:N822" si="56">"0"</f>
        <v>0</v>
      </c>
      <c r="O801">
        <v>8</v>
      </c>
      <c r="P801" t="s">
        <v>86</v>
      </c>
      <c r="Q801" t="s">
        <v>77</v>
      </c>
      <c r="R801" t="s">
        <v>77</v>
      </c>
      <c r="S801" t="s">
        <v>64</v>
      </c>
      <c r="T801" t="s">
        <v>65</v>
      </c>
      <c r="U801" t="s">
        <v>66</v>
      </c>
      <c r="V801" t="s">
        <v>66</v>
      </c>
      <c r="X801" t="b">
        <v>0</v>
      </c>
      <c r="Y801" t="b">
        <v>0</v>
      </c>
      <c r="Z801" t="b">
        <v>0</v>
      </c>
      <c r="AA801">
        <v>103</v>
      </c>
      <c r="AB801">
        <v>138</v>
      </c>
      <c r="AC801" t="s">
        <v>668</v>
      </c>
      <c r="AD801" t="b">
        <v>0</v>
      </c>
      <c r="AE801" t="b">
        <v>0</v>
      </c>
      <c r="AF801" t="s">
        <v>68</v>
      </c>
      <c r="AG801" t="s">
        <v>60</v>
      </c>
      <c r="AH801" t="s">
        <v>60</v>
      </c>
      <c r="AI801" t="b">
        <v>0</v>
      </c>
      <c r="AJ801" t="s">
        <v>60</v>
      </c>
      <c r="AK801" t="s">
        <v>60</v>
      </c>
      <c r="AL801" t="s">
        <v>60</v>
      </c>
      <c r="AM801" t="s">
        <v>60</v>
      </c>
      <c r="AN801" t="s">
        <v>116</v>
      </c>
      <c r="AO801" t="s">
        <v>70</v>
      </c>
      <c r="AP801" t="b">
        <v>0</v>
      </c>
      <c r="AQ801" t="b">
        <v>0</v>
      </c>
      <c r="AR801" t="s">
        <v>71</v>
      </c>
      <c r="AS801" t="b">
        <v>0</v>
      </c>
      <c r="AT801" t="s">
        <v>72</v>
      </c>
      <c r="AU801" t="s">
        <v>60</v>
      </c>
      <c r="AX801" t="s">
        <v>462</v>
      </c>
      <c r="AY801" t="s">
        <v>60</v>
      </c>
      <c r="BA801" t="b">
        <v>0</v>
      </c>
      <c r="BB801" t="s">
        <v>60</v>
      </c>
      <c r="BD801" t="s">
        <v>60</v>
      </c>
    </row>
    <row r="802" spans="1:56" x14ac:dyDescent="0.25">
      <c r="A802" t="s">
        <v>167</v>
      </c>
      <c r="B802" t="s">
        <v>179</v>
      </c>
      <c r="C802">
        <v>1001340</v>
      </c>
      <c r="D802" t="s">
        <v>89</v>
      </c>
      <c r="E802" t="s">
        <v>89</v>
      </c>
      <c r="F802" t="s">
        <v>144</v>
      </c>
      <c r="G802" t="s">
        <v>623</v>
      </c>
      <c r="H802" t="str">
        <f>"09006"</f>
        <v>09006</v>
      </c>
      <c r="I802" t="s">
        <v>60</v>
      </c>
      <c r="J802" s="2">
        <v>42984</v>
      </c>
      <c r="K802" t="s">
        <v>670</v>
      </c>
      <c r="L802">
        <v>5</v>
      </c>
      <c r="N802" t="str">
        <f t="shared" si="56"/>
        <v>0</v>
      </c>
      <c r="O802">
        <v>5</v>
      </c>
      <c r="P802" t="s">
        <v>86</v>
      </c>
      <c r="Q802" t="s">
        <v>77</v>
      </c>
      <c r="R802" t="s">
        <v>77</v>
      </c>
      <c r="S802" t="s">
        <v>64</v>
      </c>
      <c r="T802" t="s">
        <v>65</v>
      </c>
      <c r="U802" t="s">
        <v>66</v>
      </c>
      <c r="V802" t="s">
        <v>66</v>
      </c>
      <c r="X802" t="b">
        <v>0</v>
      </c>
      <c r="Y802" t="b">
        <v>0</v>
      </c>
      <c r="Z802" t="b">
        <v>0</v>
      </c>
      <c r="AA802">
        <v>103</v>
      </c>
      <c r="AB802">
        <v>92</v>
      </c>
      <c r="AC802" t="s">
        <v>668</v>
      </c>
      <c r="AD802" t="b">
        <v>0</v>
      </c>
      <c r="AE802" t="b">
        <v>0</v>
      </c>
      <c r="AF802" t="s">
        <v>68</v>
      </c>
      <c r="AG802" t="s">
        <v>60</v>
      </c>
      <c r="AH802" t="s">
        <v>60</v>
      </c>
      <c r="AI802" t="b">
        <v>0</v>
      </c>
      <c r="AJ802" t="s">
        <v>60</v>
      </c>
      <c r="AK802" t="s">
        <v>60</v>
      </c>
      <c r="AL802" t="s">
        <v>60</v>
      </c>
      <c r="AM802" t="s">
        <v>60</v>
      </c>
      <c r="AN802" t="s">
        <v>116</v>
      </c>
      <c r="AO802" t="s">
        <v>70</v>
      </c>
      <c r="AP802" t="b">
        <v>0</v>
      </c>
      <c r="AQ802" t="b">
        <v>0</v>
      </c>
      <c r="AR802" t="s">
        <v>71</v>
      </c>
      <c r="AS802" t="b">
        <v>0</v>
      </c>
      <c r="AT802" t="s">
        <v>72</v>
      </c>
      <c r="AU802" t="s">
        <v>60</v>
      </c>
      <c r="AX802" t="s">
        <v>462</v>
      </c>
      <c r="AY802" t="s">
        <v>60</v>
      </c>
      <c r="BA802" t="b">
        <v>0</v>
      </c>
      <c r="BB802" t="s">
        <v>60</v>
      </c>
      <c r="BD802" t="s">
        <v>60</v>
      </c>
    </row>
    <row r="803" spans="1:56" x14ac:dyDescent="0.25">
      <c r="A803" t="s">
        <v>167</v>
      </c>
      <c r="B803" t="s">
        <v>655</v>
      </c>
      <c r="C803">
        <v>1001400</v>
      </c>
      <c r="D803" t="s">
        <v>89</v>
      </c>
      <c r="E803" t="s">
        <v>89</v>
      </c>
      <c r="F803" t="s">
        <v>144</v>
      </c>
      <c r="G803" t="s">
        <v>622</v>
      </c>
      <c r="H803" t="str">
        <f>"06059"</f>
        <v>06059</v>
      </c>
      <c r="I803" t="s">
        <v>60</v>
      </c>
      <c r="J803" s="1">
        <v>21702</v>
      </c>
      <c r="K803" t="s">
        <v>670</v>
      </c>
      <c r="L803">
        <v>5</v>
      </c>
      <c r="N803" t="str">
        <f t="shared" si="56"/>
        <v>0</v>
      </c>
      <c r="O803">
        <v>5</v>
      </c>
      <c r="P803" t="s">
        <v>86</v>
      </c>
      <c r="Q803" t="s">
        <v>77</v>
      </c>
      <c r="R803" t="s">
        <v>77</v>
      </c>
      <c r="S803" t="s">
        <v>64</v>
      </c>
      <c r="T803" t="s">
        <v>65</v>
      </c>
      <c r="U803" t="s">
        <v>66</v>
      </c>
      <c r="V803" t="s">
        <v>66</v>
      </c>
      <c r="X803" t="b">
        <v>0</v>
      </c>
      <c r="Y803" t="b">
        <v>0</v>
      </c>
      <c r="Z803" t="b">
        <v>0</v>
      </c>
      <c r="AA803">
        <v>103</v>
      </c>
      <c r="AB803">
        <v>92</v>
      </c>
      <c r="AC803" t="s">
        <v>668</v>
      </c>
      <c r="AD803" t="b">
        <v>0</v>
      </c>
      <c r="AE803" t="b">
        <v>0</v>
      </c>
      <c r="AF803" t="s">
        <v>68</v>
      </c>
      <c r="AG803" t="s">
        <v>60</v>
      </c>
      <c r="AH803" t="s">
        <v>60</v>
      </c>
      <c r="AI803" t="b">
        <v>0</v>
      </c>
      <c r="AJ803" t="s">
        <v>60</v>
      </c>
      <c r="AK803" t="s">
        <v>60</v>
      </c>
      <c r="AL803" t="s">
        <v>60</v>
      </c>
      <c r="AM803" t="s">
        <v>60</v>
      </c>
      <c r="AN803" t="s">
        <v>116</v>
      </c>
      <c r="AO803" t="s">
        <v>70</v>
      </c>
      <c r="AP803" t="b">
        <v>0</v>
      </c>
      <c r="AQ803" t="b">
        <v>0</v>
      </c>
      <c r="AR803" t="s">
        <v>71</v>
      </c>
      <c r="AS803" t="b">
        <v>0</v>
      </c>
      <c r="AT803" t="s">
        <v>72</v>
      </c>
      <c r="AU803" t="s">
        <v>60</v>
      </c>
      <c r="AX803" t="s">
        <v>462</v>
      </c>
      <c r="AY803" t="s">
        <v>60</v>
      </c>
      <c r="BA803" t="b">
        <v>0</v>
      </c>
      <c r="BB803" t="s">
        <v>60</v>
      </c>
      <c r="BD803" t="s">
        <v>60</v>
      </c>
    </row>
    <row r="804" spans="1:56" x14ac:dyDescent="0.25">
      <c r="A804" t="s">
        <v>167</v>
      </c>
      <c r="B804" t="s">
        <v>175</v>
      </c>
      <c r="C804">
        <v>1001340</v>
      </c>
      <c r="D804" t="s">
        <v>131</v>
      </c>
      <c r="E804" t="s">
        <v>131</v>
      </c>
      <c r="F804" t="s">
        <v>680</v>
      </c>
      <c r="G804" t="s">
        <v>769</v>
      </c>
      <c r="H804" t="str">
        <f>"09004"</f>
        <v>09004</v>
      </c>
      <c r="I804" t="s">
        <v>60</v>
      </c>
      <c r="J804" s="2">
        <v>42982</v>
      </c>
      <c r="K804" t="s">
        <v>670</v>
      </c>
      <c r="L804">
        <v>10</v>
      </c>
      <c r="N804" t="str">
        <f t="shared" si="56"/>
        <v>0</v>
      </c>
      <c r="O804">
        <v>10</v>
      </c>
      <c r="P804" t="s">
        <v>86</v>
      </c>
      <c r="Q804" t="s">
        <v>77</v>
      </c>
      <c r="R804" t="s">
        <v>77</v>
      </c>
      <c r="S804" t="s">
        <v>64</v>
      </c>
      <c r="T804" t="s">
        <v>65</v>
      </c>
      <c r="U804" t="s">
        <v>66</v>
      </c>
      <c r="V804" t="s">
        <v>66</v>
      </c>
      <c r="X804" t="b">
        <v>0</v>
      </c>
      <c r="Y804" t="b">
        <v>0</v>
      </c>
      <c r="Z804" t="b">
        <v>0</v>
      </c>
      <c r="AA804">
        <v>103</v>
      </c>
      <c r="AB804">
        <v>92</v>
      </c>
      <c r="AC804" t="s">
        <v>668</v>
      </c>
      <c r="AD804" t="b">
        <v>0</v>
      </c>
      <c r="AE804" t="b">
        <v>0</v>
      </c>
      <c r="AF804" t="s">
        <v>68</v>
      </c>
      <c r="AG804" t="s">
        <v>60</v>
      </c>
      <c r="AH804" t="s">
        <v>60</v>
      </c>
      <c r="AI804" t="b">
        <v>0</v>
      </c>
      <c r="AJ804" t="s">
        <v>60</v>
      </c>
      <c r="AK804" t="s">
        <v>60</v>
      </c>
      <c r="AL804" t="s">
        <v>60</v>
      </c>
      <c r="AM804" t="s">
        <v>60</v>
      </c>
      <c r="AN804" t="s">
        <v>69</v>
      </c>
      <c r="AO804" t="s">
        <v>70</v>
      </c>
      <c r="AP804" t="b">
        <v>0</v>
      </c>
      <c r="AQ804" t="b">
        <v>0</v>
      </c>
      <c r="AR804" t="s">
        <v>71</v>
      </c>
      <c r="AS804" t="b">
        <v>0</v>
      </c>
      <c r="AT804" t="s">
        <v>72</v>
      </c>
      <c r="AU804" t="s">
        <v>60</v>
      </c>
      <c r="AX804" t="s">
        <v>462</v>
      </c>
      <c r="AY804" t="s">
        <v>60</v>
      </c>
      <c r="BA804" t="b">
        <v>0</v>
      </c>
      <c r="BB804" t="s">
        <v>60</v>
      </c>
      <c r="BD804" t="s">
        <v>60</v>
      </c>
    </row>
    <row r="805" spans="1:56" x14ac:dyDescent="0.25">
      <c r="A805" t="s">
        <v>353</v>
      </c>
      <c r="B805" t="s">
        <v>371</v>
      </c>
      <c r="C805">
        <v>2001340</v>
      </c>
      <c r="D805" t="s">
        <v>91</v>
      </c>
      <c r="E805" t="s">
        <v>91</v>
      </c>
      <c r="F805" t="s">
        <v>680</v>
      </c>
      <c r="G805" t="s">
        <v>770</v>
      </c>
      <c r="H805" t="str">
        <f>"03016"</f>
        <v>03016</v>
      </c>
      <c r="I805" t="s">
        <v>60</v>
      </c>
      <c r="J805" s="2">
        <v>42810</v>
      </c>
      <c r="K805" t="s">
        <v>667</v>
      </c>
      <c r="L805">
        <v>5</v>
      </c>
      <c r="N805" t="str">
        <f t="shared" si="56"/>
        <v>0</v>
      </c>
      <c r="O805">
        <v>5</v>
      </c>
      <c r="P805" t="s">
        <v>83</v>
      </c>
      <c r="Q805" t="s">
        <v>77</v>
      </c>
      <c r="R805" t="s">
        <v>77</v>
      </c>
      <c r="S805" t="s">
        <v>64</v>
      </c>
      <c r="T805" t="s">
        <v>65</v>
      </c>
      <c r="U805" t="s">
        <v>66</v>
      </c>
      <c r="V805" t="s">
        <v>66</v>
      </c>
      <c r="X805" t="b">
        <v>0</v>
      </c>
      <c r="Y805" t="b">
        <v>0</v>
      </c>
      <c r="Z805" t="b">
        <v>0</v>
      </c>
      <c r="AA805">
        <v>103</v>
      </c>
      <c r="AB805">
        <v>138</v>
      </c>
      <c r="AC805" t="s">
        <v>668</v>
      </c>
      <c r="AD805" t="b">
        <v>0</v>
      </c>
      <c r="AE805" t="b">
        <v>0</v>
      </c>
      <c r="AF805" t="s">
        <v>68</v>
      </c>
      <c r="AG805" t="s">
        <v>60</v>
      </c>
      <c r="AH805" t="s">
        <v>60</v>
      </c>
      <c r="AI805" t="b">
        <v>1</v>
      </c>
      <c r="AJ805" t="s">
        <v>60</v>
      </c>
      <c r="AK805" t="s">
        <v>60</v>
      </c>
      <c r="AL805" t="s">
        <v>60</v>
      </c>
      <c r="AM805" t="s">
        <v>60</v>
      </c>
      <c r="AN805" t="s">
        <v>69</v>
      </c>
      <c r="AO805" t="s">
        <v>70</v>
      </c>
      <c r="AP805" t="b">
        <v>0</v>
      </c>
      <c r="AQ805" t="b">
        <v>0</v>
      </c>
      <c r="AR805" t="s">
        <v>71</v>
      </c>
      <c r="AS805" t="b">
        <v>0</v>
      </c>
      <c r="AT805" t="s">
        <v>72</v>
      </c>
      <c r="AU805" t="s">
        <v>60</v>
      </c>
      <c r="AX805" t="s">
        <v>462</v>
      </c>
      <c r="AY805" t="s">
        <v>60</v>
      </c>
      <c r="BA805" t="b">
        <v>0</v>
      </c>
      <c r="BB805" t="s">
        <v>60</v>
      </c>
      <c r="BD805" t="s">
        <v>60</v>
      </c>
    </row>
    <row r="806" spans="1:56" x14ac:dyDescent="0.25">
      <c r="A806" t="s">
        <v>167</v>
      </c>
      <c r="B806" t="s">
        <v>188</v>
      </c>
      <c r="C806">
        <v>1001405</v>
      </c>
      <c r="D806" t="s">
        <v>91</v>
      </c>
      <c r="E806" t="s">
        <v>91</v>
      </c>
      <c r="F806" t="s">
        <v>680</v>
      </c>
      <c r="G806" t="s">
        <v>771</v>
      </c>
      <c r="H806" t="str">
        <f>"09006"</f>
        <v>09006</v>
      </c>
      <c r="I806" t="s">
        <v>60</v>
      </c>
      <c r="J806" s="2">
        <v>42984</v>
      </c>
      <c r="K806" t="s">
        <v>670</v>
      </c>
      <c r="L806">
        <v>8</v>
      </c>
      <c r="N806" t="str">
        <f t="shared" si="56"/>
        <v>0</v>
      </c>
      <c r="O806">
        <v>8</v>
      </c>
      <c r="P806" t="s">
        <v>86</v>
      </c>
      <c r="Q806" t="s">
        <v>77</v>
      </c>
      <c r="R806" t="s">
        <v>77</v>
      </c>
      <c r="S806" t="s">
        <v>64</v>
      </c>
      <c r="T806" t="s">
        <v>65</v>
      </c>
      <c r="U806" t="s">
        <v>66</v>
      </c>
      <c r="V806" t="s">
        <v>66</v>
      </c>
      <c r="X806" t="b">
        <v>0</v>
      </c>
      <c r="Y806" t="b">
        <v>0</v>
      </c>
      <c r="Z806" t="b">
        <v>0</v>
      </c>
      <c r="AA806">
        <v>103</v>
      </c>
      <c r="AB806">
        <v>92</v>
      </c>
      <c r="AC806" t="s">
        <v>668</v>
      </c>
      <c r="AD806" t="b">
        <v>0</v>
      </c>
      <c r="AE806" t="b">
        <v>0</v>
      </c>
      <c r="AF806" t="s">
        <v>68</v>
      </c>
      <c r="AG806" t="s">
        <v>60</v>
      </c>
      <c r="AH806" t="s">
        <v>60</v>
      </c>
      <c r="AI806" t="b">
        <v>0</v>
      </c>
      <c r="AJ806" t="s">
        <v>60</v>
      </c>
      <c r="AK806" t="s">
        <v>60</v>
      </c>
      <c r="AL806" t="s">
        <v>60</v>
      </c>
      <c r="AM806" t="s">
        <v>60</v>
      </c>
      <c r="AN806" t="s">
        <v>69</v>
      </c>
      <c r="AO806" t="s">
        <v>70</v>
      </c>
      <c r="AP806" t="b">
        <v>0</v>
      </c>
      <c r="AQ806" t="b">
        <v>0</v>
      </c>
      <c r="AR806" t="s">
        <v>71</v>
      </c>
      <c r="AS806" t="b">
        <v>0</v>
      </c>
      <c r="AT806" t="s">
        <v>72</v>
      </c>
      <c r="AU806" t="s">
        <v>60</v>
      </c>
      <c r="AX806" t="s">
        <v>462</v>
      </c>
      <c r="AY806" t="s">
        <v>60</v>
      </c>
      <c r="BA806" t="b">
        <v>0</v>
      </c>
      <c r="BB806" t="s">
        <v>60</v>
      </c>
      <c r="BD806" t="s">
        <v>60</v>
      </c>
    </row>
    <row r="807" spans="1:56" x14ac:dyDescent="0.25">
      <c r="A807" t="s">
        <v>121</v>
      </c>
      <c r="B807" t="s">
        <v>446</v>
      </c>
      <c r="C807">
        <v>2102335</v>
      </c>
      <c r="D807" t="s">
        <v>74</v>
      </c>
      <c r="E807" t="s">
        <v>74</v>
      </c>
      <c r="F807" t="s">
        <v>680</v>
      </c>
      <c r="G807" t="s">
        <v>772</v>
      </c>
      <c r="H807" t="str">
        <f>"09008"</f>
        <v>09008</v>
      </c>
      <c r="I807" t="s">
        <v>60</v>
      </c>
      <c r="J807" s="2">
        <v>42986</v>
      </c>
      <c r="K807" t="s">
        <v>767</v>
      </c>
      <c r="L807">
        <v>5</v>
      </c>
      <c r="N807" t="str">
        <f t="shared" si="56"/>
        <v>0</v>
      </c>
      <c r="O807">
        <v>5</v>
      </c>
      <c r="P807" t="s">
        <v>86</v>
      </c>
      <c r="Q807" t="s">
        <v>77</v>
      </c>
      <c r="R807" t="s">
        <v>77</v>
      </c>
      <c r="S807" t="s">
        <v>64</v>
      </c>
      <c r="T807" t="s">
        <v>65</v>
      </c>
      <c r="U807" t="s">
        <v>66</v>
      </c>
      <c r="V807" t="s">
        <v>66</v>
      </c>
      <c r="X807" t="b">
        <v>0</v>
      </c>
      <c r="Y807" t="b">
        <v>0</v>
      </c>
      <c r="Z807" t="b">
        <v>0</v>
      </c>
      <c r="AA807">
        <v>103</v>
      </c>
      <c r="AB807">
        <v>188</v>
      </c>
      <c r="AC807" t="s">
        <v>668</v>
      </c>
      <c r="AD807" t="b">
        <v>0</v>
      </c>
      <c r="AE807" t="b">
        <v>0</v>
      </c>
      <c r="AF807" t="s">
        <v>68</v>
      </c>
      <c r="AG807" t="s">
        <v>60</v>
      </c>
      <c r="AH807" t="s">
        <v>60</v>
      </c>
      <c r="AI807" t="b">
        <v>0</v>
      </c>
      <c r="AJ807" t="s">
        <v>60</v>
      </c>
      <c r="AK807" t="s">
        <v>60</v>
      </c>
      <c r="AL807" t="s">
        <v>60</v>
      </c>
      <c r="AM807" t="s">
        <v>60</v>
      </c>
      <c r="AN807" t="s">
        <v>69</v>
      </c>
      <c r="AO807" t="s">
        <v>70</v>
      </c>
      <c r="AP807" t="b">
        <v>0</v>
      </c>
      <c r="AQ807" t="b">
        <v>0</v>
      </c>
      <c r="AR807" t="s">
        <v>71</v>
      </c>
      <c r="AS807" t="b">
        <v>0</v>
      </c>
      <c r="AT807" t="s">
        <v>72</v>
      </c>
      <c r="AU807" t="s">
        <v>60</v>
      </c>
      <c r="AX807" t="s">
        <v>462</v>
      </c>
      <c r="AY807" t="s">
        <v>60</v>
      </c>
      <c r="BA807" t="b">
        <v>0</v>
      </c>
      <c r="BB807" t="s">
        <v>60</v>
      </c>
      <c r="BD807" t="s">
        <v>60</v>
      </c>
    </row>
    <row r="808" spans="1:56" x14ac:dyDescent="0.25">
      <c r="A808" t="s">
        <v>353</v>
      </c>
      <c r="B808" t="s">
        <v>371</v>
      </c>
      <c r="C808">
        <v>2001340</v>
      </c>
      <c r="D808" t="s">
        <v>74</v>
      </c>
      <c r="E808" t="s">
        <v>74</v>
      </c>
      <c r="F808" t="s">
        <v>680</v>
      </c>
      <c r="G808" t="s">
        <v>769</v>
      </c>
      <c r="H808" t="str">
        <f>"03016"</f>
        <v>03016</v>
      </c>
      <c r="I808" t="s">
        <v>60</v>
      </c>
      <c r="J808" s="2">
        <v>42810</v>
      </c>
      <c r="K808" t="s">
        <v>735</v>
      </c>
      <c r="L808">
        <v>5</v>
      </c>
      <c r="N808" t="str">
        <f t="shared" si="56"/>
        <v>0</v>
      </c>
      <c r="O808">
        <v>5</v>
      </c>
      <c r="P808" t="s">
        <v>86</v>
      </c>
      <c r="Q808" t="s">
        <v>77</v>
      </c>
      <c r="R808" t="s">
        <v>77</v>
      </c>
      <c r="S808" t="s">
        <v>64</v>
      </c>
      <c r="T808" t="s">
        <v>65</v>
      </c>
      <c r="U808" t="s">
        <v>66</v>
      </c>
      <c r="V808" t="s">
        <v>66</v>
      </c>
      <c r="X808" t="b">
        <v>0</v>
      </c>
      <c r="Y808" t="b">
        <v>0</v>
      </c>
      <c r="Z808" t="b">
        <v>0</v>
      </c>
      <c r="AA808">
        <v>103</v>
      </c>
      <c r="AB808">
        <v>47</v>
      </c>
      <c r="AC808" t="s">
        <v>668</v>
      </c>
      <c r="AD808" t="b">
        <v>0</v>
      </c>
      <c r="AE808" t="b">
        <v>0</v>
      </c>
      <c r="AF808" t="s">
        <v>68</v>
      </c>
      <c r="AG808" t="s">
        <v>60</v>
      </c>
      <c r="AH808" t="s">
        <v>60</v>
      </c>
      <c r="AI808" t="b">
        <v>0</v>
      </c>
      <c r="AJ808" t="s">
        <v>60</v>
      </c>
      <c r="AK808" t="s">
        <v>60</v>
      </c>
      <c r="AL808" t="s">
        <v>60</v>
      </c>
      <c r="AM808" t="s">
        <v>60</v>
      </c>
      <c r="AN808" t="s">
        <v>69</v>
      </c>
      <c r="AO808" t="s">
        <v>70</v>
      </c>
      <c r="AP808" t="b">
        <v>0</v>
      </c>
      <c r="AQ808" t="b">
        <v>0</v>
      </c>
      <c r="AR808" t="s">
        <v>71</v>
      </c>
      <c r="AS808" t="b">
        <v>0</v>
      </c>
      <c r="AT808" t="s">
        <v>72</v>
      </c>
      <c r="AU808" t="s">
        <v>60</v>
      </c>
      <c r="AX808" t="s">
        <v>462</v>
      </c>
      <c r="AY808" t="s">
        <v>60</v>
      </c>
      <c r="BA808" t="b">
        <v>0</v>
      </c>
      <c r="BB808" t="s">
        <v>60</v>
      </c>
      <c r="BD808" t="s">
        <v>60</v>
      </c>
    </row>
    <row r="809" spans="1:56" x14ac:dyDescent="0.25">
      <c r="A809" t="s">
        <v>284</v>
      </c>
      <c r="B809" t="s">
        <v>285</v>
      </c>
      <c r="C809">
        <v>1200700</v>
      </c>
      <c r="D809" t="s">
        <v>89</v>
      </c>
      <c r="E809" t="s">
        <v>89</v>
      </c>
      <c r="F809" t="s">
        <v>680</v>
      </c>
      <c r="G809" t="s">
        <v>461</v>
      </c>
      <c r="H809" t="str">
        <f>"09009"</f>
        <v>09009</v>
      </c>
      <c r="I809" t="s">
        <v>60</v>
      </c>
      <c r="J809" s="2">
        <v>42987</v>
      </c>
      <c r="K809" t="s">
        <v>767</v>
      </c>
      <c r="L809">
        <v>8</v>
      </c>
      <c r="N809" t="str">
        <f t="shared" si="56"/>
        <v>0</v>
      </c>
      <c r="O809">
        <v>8</v>
      </c>
      <c r="P809" t="s">
        <v>86</v>
      </c>
      <c r="Q809" t="s">
        <v>77</v>
      </c>
      <c r="R809" t="s">
        <v>77</v>
      </c>
      <c r="S809" t="s">
        <v>64</v>
      </c>
      <c r="T809" t="s">
        <v>65</v>
      </c>
      <c r="U809" t="s">
        <v>66</v>
      </c>
      <c r="V809" t="s">
        <v>66</v>
      </c>
      <c r="X809" t="b">
        <v>0</v>
      </c>
      <c r="Y809" t="b">
        <v>0</v>
      </c>
      <c r="Z809" t="b">
        <v>0</v>
      </c>
      <c r="AA809">
        <v>103</v>
      </c>
      <c r="AB809">
        <v>184</v>
      </c>
      <c r="AC809" t="s">
        <v>668</v>
      </c>
      <c r="AD809" t="b">
        <v>0</v>
      </c>
      <c r="AE809" t="b">
        <v>0</v>
      </c>
      <c r="AF809" t="s">
        <v>68</v>
      </c>
      <c r="AG809" t="s">
        <v>60</v>
      </c>
      <c r="AH809" t="s">
        <v>60</v>
      </c>
      <c r="AI809" t="b">
        <v>0</v>
      </c>
      <c r="AJ809" t="s">
        <v>60</v>
      </c>
      <c r="AK809" t="s">
        <v>60</v>
      </c>
      <c r="AL809" t="s">
        <v>60</v>
      </c>
      <c r="AM809" t="s">
        <v>60</v>
      </c>
      <c r="AN809" t="s">
        <v>69</v>
      </c>
      <c r="AO809" t="s">
        <v>70</v>
      </c>
      <c r="AP809" t="b">
        <v>0</v>
      </c>
      <c r="AQ809" t="b">
        <v>0</v>
      </c>
      <c r="AR809" t="s">
        <v>71</v>
      </c>
      <c r="AS809" t="b">
        <v>0</v>
      </c>
      <c r="AT809" t="s">
        <v>72</v>
      </c>
      <c r="AU809" t="s">
        <v>60</v>
      </c>
      <c r="AX809" t="s">
        <v>462</v>
      </c>
      <c r="AY809" t="s">
        <v>60</v>
      </c>
      <c r="BA809" t="b">
        <v>0</v>
      </c>
      <c r="BB809" t="s">
        <v>60</v>
      </c>
      <c r="BD809" t="s">
        <v>60</v>
      </c>
    </row>
    <row r="810" spans="1:56" x14ac:dyDescent="0.25">
      <c r="A810" t="s">
        <v>395</v>
      </c>
      <c r="B810" t="s">
        <v>399</v>
      </c>
      <c r="C810">
        <v>2109310</v>
      </c>
      <c r="D810" t="s">
        <v>89</v>
      </c>
      <c r="E810" t="s">
        <v>89</v>
      </c>
      <c r="F810" t="s">
        <v>680</v>
      </c>
      <c r="G810" t="s">
        <v>720</v>
      </c>
      <c r="H810" t="str">
        <f>"09058"</f>
        <v>09058</v>
      </c>
      <c r="I810" t="s">
        <v>60</v>
      </c>
      <c r="J810" s="1">
        <v>21429</v>
      </c>
      <c r="K810" t="s">
        <v>735</v>
      </c>
      <c r="L810">
        <v>5</v>
      </c>
      <c r="N810" t="str">
        <f t="shared" si="56"/>
        <v>0</v>
      </c>
      <c r="O810">
        <v>5</v>
      </c>
      <c r="P810" t="s">
        <v>86</v>
      </c>
      <c r="Q810" t="s">
        <v>77</v>
      </c>
      <c r="R810" t="s">
        <v>77</v>
      </c>
      <c r="S810" t="s">
        <v>64</v>
      </c>
      <c r="T810" t="s">
        <v>65</v>
      </c>
      <c r="U810" t="s">
        <v>66</v>
      </c>
      <c r="V810" t="s">
        <v>66</v>
      </c>
      <c r="X810" t="b">
        <v>0</v>
      </c>
      <c r="Y810" t="b">
        <v>0</v>
      </c>
      <c r="Z810" t="b">
        <v>0</v>
      </c>
      <c r="AA810">
        <v>103</v>
      </c>
      <c r="AB810">
        <v>46</v>
      </c>
      <c r="AC810" t="s">
        <v>668</v>
      </c>
      <c r="AD810" t="b">
        <v>0</v>
      </c>
      <c r="AE810" t="b">
        <v>0</v>
      </c>
      <c r="AF810" t="s">
        <v>68</v>
      </c>
      <c r="AG810" t="s">
        <v>60</v>
      </c>
      <c r="AH810" t="s">
        <v>60</v>
      </c>
      <c r="AI810" t="b">
        <v>0</v>
      </c>
      <c r="AJ810" t="s">
        <v>60</v>
      </c>
      <c r="AK810" t="s">
        <v>60</v>
      </c>
      <c r="AL810" t="s">
        <v>60</v>
      </c>
      <c r="AM810" t="s">
        <v>60</v>
      </c>
      <c r="AN810" t="s">
        <v>69</v>
      </c>
      <c r="AO810" t="s">
        <v>70</v>
      </c>
      <c r="AP810" t="b">
        <v>0</v>
      </c>
      <c r="AQ810" t="b">
        <v>0</v>
      </c>
      <c r="AR810" t="s">
        <v>71</v>
      </c>
      <c r="AS810" t="b">
        <v>0</v>
      </c>
      <c r="AT810" t="s">
        <v>72</v>
      </c>
      <c r="AU810" t="s">
        <v>60</v>
      </c>
      <c r="AX810" t="s">
        <v>462</v>
      </c>
      <c r="AY810" t="s">
        <v>60</v>
      </c>
      <c r="BA810" t="b">
        <v>0</v>
      </c>
      <c r="BB810" t="s">
        <v>60</v>
      </c>
      <c r="BD810" t="s">
        <v>60</v>
      </c>
    </row>
    <row r="811" spans="1:56" x14ac:dyDescent="0.25">
      <c r="A811" t="s">
        <v>395</v>
      </c>
      <c r="B811" t="s">
        <v>399</v>
      </c>
      <c r="C811">
        <v>2109310</v>
      </c>
      <c r="D811" t="s">
        <v>58</v>
      </c>
      <c r="E811" t="s">
        <v>58</v>
      </c>
      <c r="F811" t="s">
        <v>680</v>
      </c>
      <c r="G811" t="s">
        <v>727</v>
      </c>
      <c r="H811" t="str">
        <f>"09059"</f>
        <v>09059</v>
      </c>
      <c r="I811" t="s">
        <v>60</v>
      </c>
      <c r="J811" s="1">
        <v>21794</v>
      </c>
      <c r="K811" t="s">
        <v>667</v>
      </c>
      <c r="L811">
        <v>8</v>
      </c>
      <c r="N811" t="str">
        <f t="shared" si="56"/>
        <v>0</v>
      </c>
      <c r="O811">
        <v>8</v>
      </c>
      <c r="P811" t="s">
        <v>86</v>
      </c>
      <c r="Q811" t="s">
        <v>77</v>
      </c>
      <c r="R811" t="s">
        <v>77</v>
      </c>
      <c r="S811" t="s">
        <v>64</v>
      </c>
      <c r="T811" t="s">
        <v>65</v>
      </c>
      <c r="U811" t="s">
        <v>66</v>
      </c>
      <c r="V811" t="s">
        <v>66</v>
      </c>
      <c r="X811" t="b">
        <v>0</v>
      </c>
      <c r="Y811" t="b">
        <v>0</v>
      </c>
      <c r="Z811" t="b">
        <v>0</v>
      </c>
      <c r="AA811">
        <v>103</v>
      </c>
      <c r="AB811">
        <v>138</v>
      </c>
      <c r="AC811" t="s">
        <v>668</v>
      </c>
      <c r="AD811" t="b">
        <v>0</v>
      </c>
      <c r="AE811" t="b">
        <v>0</v>
      </c>
      <c r="AF811" t="s">
        <v>68</v>
      </c>
      <c r="AG811" t="s">
        <v>60</v>
      </c>
      <c r="AH811" t="s">
        <v>60</v>
      </c>
      <c r="AI811" t="b">
        <v>0</v>
      </c>
      <c r="AJ811" t="s">
        <v>60</v>
      </c>
      <c r="AK811" t="s">
        <v>60</v>
      </c>
      <c r="AL811" t="s">
        <v>60</v>
      </c>
      <c r="AM811" t="s">
        <v>60</v>
      </c>
      <c r="AN811" t="s">
        <v>69</v>
      </c>
      <c r="AO811" t="s">
        <v>70</v>
      </c>
      <c r="AP811" t="b">
        <v>0</v>
      </c>
      <c r="AQ811" t="b">
        <v>0</v>
      </c>
      <c r="AR811" t="s">
        <v>71</v>
      </c>
      <c r="AS811" t="b">
        <v>0</v>
      </c>
      <c r="AT811" t="s">
        <v>72</v>
      </c>
      <c r="AU811" t="s">
        <v>60</v>
      </c>
      <c r="AX811" t="s">
        <v>462</v>
      </c>
      <c r="AY811" t="s">
        <v>60</v>
      </c>
      <c r="BA811" t="b">
        <v>0</v>
      </c>
      <c r="BB811" t="s">
        <v>60</v>
      </c>
      <c r="BD811" t="s">
        <v>60</v>
      </c>
    </row>
    <row r="812" spans="1:56" x14ac:dyDescent="0.25">
      <c r="A812" t="s">
        <v>353</v>
      </c>
      <c r="B812" t="s">
        <v>371</v>
      </c>
      <c r="C812">
        <v>2001340</v>
      </c>
      <c r="D812" t="s">
        <v>58</v>
      </c>
      <c r="E812" t="s">
        <v>58</v>
      </c>
      <c r="F812" t="s">
        <v>680</v>
      </c>
      <c r="G812" t="s">
        <v>773</v>
      </c>
      <c r="H812" t="str">
        <f>"03016"</f>
        <v>03016</v>
      </c>
      <c r="I812" t="s">
        <v>60</v>
      </c>
      <c r="J812" s="2">
        <v>42810</v>
      </c>
      <c r="K812" t="s">
        <v>670</v>
      </c>
      <c r="L812">
        <v>5</v>
      </c>
      <c r="N812" t="str">
        <f t="shared" si="56"/>
        <v>0</v>
      </c>
      <c r="O812">
        <v>5</v>
      </c>
      <c r="P812" t="s">
        <v>86</v>
      </c>
      <c r="Q812" t="s">
        <v>77</v>
      </c>
      <c r="R812" t="s">
        <v>77</v>
      </c>
      <c r="S812" t="s">
        <v>64</v>
      </c>
      <c r="T812" t="s">
        <v>65</v>
      </c>
      <c r="U812" t="s">
        <v>66</v>
      </c>
      <c r="V812" t="s">
        <v>66</v>
      </c>
      <c r="X812" t="b">
        <v>0</v>
      </c>
      <c r="Y812" t="b">
        <v>0</v>
      </c>
      <c r="Z812" t="b">
        <v>0</v>
      </c>
      <c r="AA812">
        <v>103</v>
      </c>
      <c r="AB812">
        <v>92</v>
      </c>
      <c r="AC812" t="s">
        <v>668</v>
      </c>
      <c r="AD812" t="b">
        <v>0</v>
      </c>
      <c r="AE812" t="b">
        <v>0</v>
      </c>
      <c r="AF812" t="s">
        <v>68</v>
      </c>
      <c r="AG812" t="s">
        <v>60</v>
      </c>
      <c r="AH812" t="s">
        <v>60</v>
      </c>
      <c r="AI812" t="b">
        <v>0</v>
      </c>
      <c r="AJ812" t="s">
        <v>60</v>
      </c>
      <c r="AK812" t="s">
        <v>60</v>
      </c>
      <c r="AL812" t="s">
        <v>60</v>
      </c>
      <c r="AM812" t="s">
        <v>60</v>
      </c>
      <c r="AN812" t="s">
        <v>69</v>
      </c>
      <c r="AO812" t="s">
        <v>70</v>
      </c>
      <c r="AP812" t="b">
        <v>0</v>
      </c>
      <c r="AQ812" t="b">
        <v>0</v>
      </c>
      <c r="AR812" t="s">
        <v>71</v>
      </c>
      <c r="AS812" t="b">
        <v>0</v>
      </c>
      <c r="AT812" t="s">
        <v>72</v>
      </c>
      <c r="AU812" t="s">
        <v>60</v>
      </c>
      <c r="AX812" t="s">
        <v>462</v>
      </c>
      <c r="AY812" t="s">
        <v>60</v>
      </c>
      <c r="BA812" t="b">
        <v>0</v>
      </c>
      <c r="BB812" t="s">
        <v>60</v>
      </c>
      <c r="BD812" t="s">
        <v>60</v>
      </c>
    </row>
    <row r="813" spans="1:56" x14ac:dyDescent="0.25">
      <c r="A813" t="s">
        <v>395</v>
      </c>
      <c r="B813" t="s">
        <v>399</v>
      </c>
      <c r="C813">
        <v>2109310</v>
      </c>
      <c r="D813" t="s">
        <v>87</v>
      </c>
      <c r="E813" t="s">
        <v>87</v>
      </c>
      <c r="F813" t="s">
        <v>680</v>
      </c>
      <c r="G813" t="s">
        <v>771</v>
      </c>
      <c r="H813">
        <v>12005</v>
      </c>
      <c r="I813" t="s">
        <v>60</v>
      </c>
      <c r="J813" s="2">
        <v>43074</v>
      </c>
      <c r="K813" t="s">
        <v>667</v>
      </c>
      <c r="L813">
        <v>5</v>
      </c>
      <c r="N813" t="str">
        <f t="shared" si="56"/>
        <v>0</v>
      </c>
      <c r="O813">
        <v>5</v>
      </c>
      <c r="P813" t="s">
        <v>86</v>
      </c>
      <c r="Q813" t="s">
        <v>77</v>
      </c>
      <c r="R813" t="s">
        <v>77</v>
      </c>
      <c r="S813" t="s">
        <v>64</v>
      </c>
      <c r="T813" t="s">
        <v>65</v>
      </c>
      <c r="U813" t="s">
        <v>66</v>
      </c>
      <c r="V813" t="s">
        <v>66</v>
      </c>
      <c r="X813" t="b">
        <v>0</v>
      </c>
      <c r="Y813" t="b">
        <v>0</v>
      </c>
      <c r="Z813" t="b">
        <v>0</v>
      </c>
      <c r="AA813">
        <v>103</v>
      </c>
      <c r="AB813">
        <v>141</v>
      </c>
      <c r="AC813" t="s">
        <v>668</v>
      </c>
      <c r="AD813" t="b">
        <v>0</v>
      </c>
      <c r="AE813" t="b">
        <v>0</v>
      </c>
      <c r="AF813" t="s">
        <v>68</v>
      </c>
      <c r="AG813" t="s">
        <v>60</v>
      </c>
      <c r="AH813" t="s">
        <v>60</v>
      </c>
      <c r="AI813" t="b">
        <v>0</v>
      </c>
      <c r="AJ813" t="s">
        <v>60</v>
      </c>
      <c r="AK813" t="s">
        <v>60</v>
      </c>
      <c r="AL813" t="s">
        <v>60</v>
      </c>
      <c r="AM813" t="s">
        <v>60</v>
      </c>
      <c r="AN813" t="s">
        <v>69</v>
      </c>
      <c r="AO813" t="s">
        <v>70</v>
      </c>
      <c r="AP813" t="b">
        <v>0</v>
      </c>
      <c r="AQ813" t="b">
        <v>0</v>
      </c>
      <c r="AR813" t="s">
        <v>71</v>
      </c>
      <c r="AS813" t="b">
        <v>0</v>
      </c>
      <c r="AT813" t="s">
        <v>72</v>
      </c>
      <c r="AU813" t="s">
        <v>60</v>
      </c>
      <c r="AX813" t="s">
        <v>462</v>
      </c>
      <c r="AY813" t="s">
        <v>60</v>
      </c>
      <c r="BA813" t="b">
        <v>0</v>
      </c>
      <c r="BB813" t="s">
        <v>60</v>
      </c>
      <c r="BD813" t="s">
        <v>60</v>
      </c>
    </row>
    <row r="814" spans="1:56" x14ac:dyDescent="0.25">
      <c r="A814" t="s">
        <v>353</v>
      </c>
      <c r="B814" t="s">
        <v>557</v>
      </c>
      <c r="C814">
        <v>2001310</v>
      </c>
      <c r="D814" t="s">
        <v>87</v>
      </c>
      <c r="E814" t="s">
        <v>87</v>
      </c>
      <c r="F814" t="s">
        <v>680</v>
      </c>
      <c r="G814" t="s">
        <v>774</v>
      </c>
      <c r="H814" t="str">
        <f>"03016"</f>
        <v>03016</v>
      </c>
      <c r="I814" t="s">
        <v>60</v>
      </c>
      <c r="J814" s="2">
        <v>42810</v>
      </c>
      <c r="K814" t="s">
        <v>670</v>
      </c>
      <c r="L814">
        <v>5</v>
      </c>
      <c r="N814" t="str">
        <f t="shared" si="56"/>
        <v>0</v>
      </c>
      <c r="O814">
        <v>5</v>
      </c>
      <c r="P814" t="s">
        <v>86</v>
      </c>
      <c r="Q814" t="s">
        <v>77</v>
      </c>
      <c r="R814" t="s">
        <v>77</v>
      </c>
      <c r="S814" t="s">
        <v>64</v>
      </c>
      <c r="T814" t="s">
        <v>65</v>
      </c>
      <c r="U814" t="s">
        <v>66</v>
      </c>
      <c r="V814" t="s">
        <v>66</v>
      </c>
      <c r="X814" t="b">
        <v>0</v>
      </c>
      <c r="Y814" t="b">
        <v>0</v>
      </c>
      <c r="Z814" t="b">
        <v>0</v>
      </c>
      <c r="AA814">
        <v>103</v>
      </c>
      <c r="AB814">
        <v>94</v>
      </c>
      <c r="AC814" t="s">
        <v>668</v>
      </c>
      <c r="AD814" t="b">
        <v>0</v>
      </c>
      <c r="AE814" t="b">
        <v>0</v>
      </c>
      <c r="AF814" t="s">
        <v>68</v>
      </c>
      <c r="AG814" t="s">
        <v>60</v>
      </c>
      <c r="AH814" t="s">
        <v>60</v>
      </c>
      <c r="AI814" t="b">
        <v>0</v>
      </c>
      <c r="AJ814" t="s">
        <v>60</v>
      </c>
      <c r="AK814" t="s">
        <v>60</v>
      </c>
      <c r="AL814" t="s">
        <v>60</v>
      </c>
      <c r="AM814" t="s">
        <v>60</v>
      </c>
      <c r="AN814" t="s">
        <v>69</v>
      </c>
      <c r="AO814" t="s">
        <v>70</v>
      </c>
      <c r="AP814" t="b">
        <v>0</v>
      </c>
      <c r="AQ814" t="b">
        <v>0</v>
      </c>
      <c r="AR814" t="s">
        <v>71</v>
      </c>
      <c r="AS814" t="b">
        <v>0</v>
      </c>
      <c r="AT814" t="s">
        <v>72</v>
      </c>
      <c r="AU814" t="s">
        <v>60</v>
      </c>
      <c r="AX814" t="s">
        <v>462</v>
      </c>
      <c r="AY814" t="s">
        <v>60</v>
      </c>
      <c r="BA814" t="b">
        <v>0</v>
      </c>
      <c r="BB814" t="s">
        <v>60</v>
      </c>
      <c r="BD814" t="s">
        <v>60</v>
      </c>
    </row>
    <row r="815" spans="1:56" x14ac:dyDescent="0.25">
      <c r="A815" t="s">
        <v>167</v>
      </c>
      <c r="B815" t="s">
        <v>170</v>
      </c>
      <c r="C815">
        <v>1001430</v>
      </c>
      <c r="D815" t="s">
        <v>81</v>
      </c>
      <c r="E815" t="s">
        <v>81</v>
      </c>
      <c r="F815" t="s">
        <v>149</v>
      </c>
      <c r="G815" t="s">
        <v>489</v>
      </c>
      <c r="H815" t="str">
        <f>"06001"</f>
        <v>06001</v>
      </c>
      <c r="I815" t="s">
        <v>60</v>
      </c>
      <c r="J815" s="2">
        <v>42887</v>
      </c>
      <c r="K815" t="s">
        <v>61</v>
      </c>
      <c r="L815">
        <v>10</v>
      </c>
      <c r="N815" t="str">
        <f t="shared" si="56"/>
        <v>0</v>
      </c>
      <c r="O815">
        <v>10</v>
      </c>
      <c r="P815" t="s">
        <v>62</v>
      </c>
      <c r="Q815" t="s">
        <v>63</v>
      </c>
      <c r="R815" t="s">
        <v>63</v>
      </c>
      <c r="S815" t="s">
        <v>64</v>
      </c>
      <c r="T815" t="s">
        <v>65</v>
      </c>
      <c r="U815" t="s">
        <v>66</v>
      </c>
      <c r="V815" t="s">
        <v>66</v>
      </c>
      <c r="X815" t="b">
        <v>1</v>
      </c>
      <c r="Y815" t="b">
        <v>1</v>
      </c>
      <c r="Z815" t="b">
        <v>1</v>
      </c>
      <c r="AA815">
        <v>103</v>
      </c>
      <c r="AB815">
        <v>235</v>
      </c>
      <c r="AC815" t="s">
        <v>67</v>
      </c>
      <c r="AD815" t="b">
        <v>0</v>
      </c>
      <c r="AE815" t="b">
        <v>0</v>
      </c>
      <c r="AF815" t="s">
        <v>68</v>
      </c>
      <c r="AG815" t="s">
        <v>60</v>
      </c>
      <c r="AH815" t="s">
        <v>60</v>
      </c>
      <c r="AI815" t="b">
        <v>1</v>
      </c>
      <c r="AJ815" t="s">
        <v>60</v>
      </c>
      <c r="AK815" t="s">
        <v>60</v>
      </c>
      <c r="AL815" t="s">
        <v>60</v>
      </c>
      <c r="AM815" t="s">
        <v>60</v>
      </c>
      <c r="AN815" t="s">
        <v>69</v>
      </c>
      <c r="AO815" t="s">
        <v>70</v>
      </c>
      <c r="AP815" t="b">
        <v>0</v>
      </c>
      <c r="AQ815" t="b">
        <v>0</v>
      </c>
      <c r="AR815" t="s">
        <v>71</v>
      </c>
      <c r="AS815" t="b">
        <v>0</v>
      </c>
      <c r="AT815" t="s">
        <v>72</v>
      </c>
      <c r="AU815" t="s">
        <v>60</v>
      </c>
      <c r="AX815" t="s">
        <v>462</v>
      </c>
      <c r="AY815" t="s">
        <v>60</v>
      </c>
      <c r="BA815" t="b">
        <v>0</v>
      </c>
      <c r="BB815" t="s">
        <v>60</v>
      </c>
      <c r="BD815" t="s">
        <v>60</v>
      </c>
    </row>
    <row r="816" spans="1:56" x14ac:dyDescent="0.25">
      <c r="A816" t="s">
        <v>312</v>
      </c>
      <c r="B816" t="s">
        <v>313</v>
      </c>
      <c r="C816" t="s">
        <v>314</v>
      </c>
      <c r="D816" t="s">
        <v>87</v>
      </c>
      <c r="E816" t="s">
        <v>87</v>
      </c>
      <c r="F816" t="s">
        <v>315</v>
      </c>
      <c r="G816" t="s">
        <v>747</v>
      </c>
      <c r="H816" t="s">
        <v>60</v>
      </c>
      <c r="I816" t="s">
        <v>60</v>
      </c>
      <c r="K816" t="s">
        <v>61</v>
      </c>
      <c r="L816">
        <v>5</v>
      </c>
      <c r="N816" t="str">
        <f t="shared" si="56"/>
        <v>0</v>
      </c>
      <c r="O816">
        <v>5</v>
      </c>
      <c r="P816" t="s">
        <v>86</v>
      </c>
      <c r="Q816" t="s">
        <v>63</v>
      </c>
      <c r="R816" t="s">
        <v>77</v>
      </c>
      <c r="S816" t="s">
        <v>64</v>
      </c>
      <c r="T816" t="s">
        <v>65</v>
      </c>
      <c r="U816" t="s">
        <v>66</v>
      </c>
      <c r="V816" t="s">
        <v>66</v>
      </c>
      <c r="X816" t="b">
        <v>0</v>
      </c>
      <c r="Y816" t="b">
        <v>0</v>
      </c>
      <c r="Z816" t="b">
        <v>0</v>
      </c>
      <c r="AA816">
        <v>999</v>
      </c>
      <c r="AB816">
        <v>235</v>
      </c>
      <c r="AC816" t="s">
        <v>67</v>
      </c>
      <c r="AD816" t="b">
        <v>1</v>
      </c>
      <c r="AE816" t="b">
        <v>1</v>
      </c>
      <c r="AF816" t="s">
        <v>68</v>
      </c>
      <c r="AG816" t="s">
        <v>60</v>
      </c>
      <c r="AH816" t="s">
        <v>60</v>
      </c>
      <c r="AI816" t="b">
        <v>1</v>
      </c>
      <c r="AJ816" t="s">
        <v>60</v>
      </c>
      <c r="AK816" t="s">
        <v>60</v>
      </c>
      <c r="AL816" t="s">
        <v>60</v>
      </c>
      <c r="AM816" t="s">
        <v>60</v>
      </c>
      <c r="AN816" t="s">
        <v>69</v>
      </c>
      <c r="AO816" t="s">
        <v>108</v>
      </c>
      <c r="AP816" t="b">
        <v>0</v>
      </c>
      <c r="AQ816" t="b">
        <v>0</v>
      </c>
      <c r="AR816" t="s">
        <v>71</v>
      </c>
      <c r="AS816" t="b">
        <v>0</v>
      </c>
      <c r="AT816" t="s">
        <v>72</v>
      </c>
      <c r="AU816" t="s">
        <v>60</v>
      </c>
      <c r="AX816" t="s">
        <v>462</v>
      </c>
      <c r="AY816" t="s">
        <v>60</v>
      </c>
      <c r="BA816" t="b">
        <v>0</v>
      </c>
      <c r="BB816" t="s">
        <v>60</v>
      </c>
      <c r="BD816" t="s">
        <v>60</v>
      </c>
    </row>
    <row r="817" spans="1:56" x14ac:dyDescent="0.25">
      <c r="A817" t="s">
        <v>193</v>
      </c>
      <c r="B817" t="s">
        <v>775</v>
      </c>
      <c r="C817">
        <v>7921022</v>
      </c>
      <c r="D817" t="s">
        <v>87</v>
      </c>
      <c r="E817" t="s">
        <v>87</v>
      </c>
      <c r="G817" t="s">
        <v>559</v>
      </c>
      <c r="H817" t="str">
        <f>"06003"</f>
        <v>06003</v>
      </c>
      <c r="I817" t="s">
        <v>60</v>
      </c>
      <c r="J817" s="2">
        <v>42889</v>
      </c>
      <c r="K817" t="s">
        <v>61</v>
      </c>
      <c r="L817">
        <v>5</v>
      </c>
      <c r="N817" t="str">
        <f t="shared" si="56"/>
        <v>0</v>
      </c>
      <c r="O817">
        <v>5</v>
      </c>
      <c r="P817" t="s">
        <v>86</v>
      </c>
      <c r="Q817" t="s">
        <v>77</v>
      </c>
      <c r="R817" t="s">
        <v>77</v>
      </c>
      <c r="S817" t="s">
        <v>64</v>
      </c>
      <c r="T817" t="s">
        <v>65</v>
      </c>
      <c r="U817" t="s">
        <v>66</v>
      </c>
      <c r="V817" t="s">
        <v>66</v>
      </c>
      <c r="X817" t="b">
        <v>1</v>
      </c>
      <c r="Y817" t="b">
        <v>1</v>
      </c>
      <c r="Z817" t="b">
        <v>1</v>
      </c>
      <c r="AA817">
        <v>200</v>
      </c>
      <c r="AB817">
        <v>235</v>
      </c>
      <c r="AC817" t="s">
        <v>67</v>
      </c>
      <c r="AD817" t="b">
        <v>0</v>
      </c>
      <c r="AE817" t="b">
        <v>0</v>
      </c>
      <c r="AF817" t="s">
        <v>68</v>
      </c>
      <c r="AG817" t="s">
        <v>60</v>
      </c>
      <c r="AH817" t="s">
        <v>60</v>
      </c>
      <c r="AI817" t="b">
        <v>1</v>
      </c>
      <c r="AJ817" t="s">
        <v>60</v>
      </c>
      <c r="AK817" t="s">
        <v>60</v>
      </c>
      <c r="AL817" t="s">
        <v>60</v>
      </c>
      <c r="AM817" t="s">
        <v>60</v>
      </c>
      <c r="AN817" t="s">
        <v>69</v>
      </c>
      <c r="AO817" t="s">
        <v>108</v>
      </c>
      <c r="AP817" t="b">
        <v>0</v>
      </c>
      <c r="AQ817" t="b">
        <v>0</v>
      </c>
      <c r="AR817" t="s">
        <v>71</v>
      </c>
      <c r="AS817" t="b">
        <v>0</v>
      </c>
      <c r="AT817" t="s">
        <v>72</v>
      </c>
      <c r="AU817" t="s">
        <v>60</v>
      </c>
      <c r="AX817" t="s">
        <v>462</v>
      </c>
      <c r="AY817" t="s">
        <v>60</v>
      </c>
      <c r="BA817" t="b">
        <v>0</v>
      </c>
      <c r="BB817" t="s">
        <v>60</v>
      </c>
      <c r="BD817" t="s">
        <v>60</v>
      </c>
    </row>
    <row r="818" spans="1:56" x14ac:dyDescent="0.25">
      <c r="A818" t="s">
        <v>193</v>
      </c>
      <c r="B818" t="s">
        <v>776</v>
      </c>
      <c r="C818">
        <v>7921027</v>
      </c>
      <c r="D818" t="s">
        <v>87</v>
      </c>
      <c r="E818" t="s">
        <v>87</v>
      </c>
      <c r="G818" t="s">
        <v>559</v>
      </c>
      <c r="H818" t="str">
        <f>"06003"</f>
        <v>06003</v>
      </c>
      <c r="I818" t="s">
        <v>60</v>
      </c>
      <c r="J818" s="2">
        <v>42889</v>
      </c>
      <c r="K818" t="s">
        <v>61</v>
      </c>
      <c r="L818">
        <v>5</v>
      </c>
      <c r="N818" t="str">
        <f t="shared" si="56"/>
        <v>0</v>
      </c>
      <c r="O818">
        <v>5</v>
      </c>
      <c r="P818" t="s">
        <v>62</v>
      </c>
      <c r="Q818" t="s">
        <v>63</v>
      </c>
      <c r="R818" t="s">
        <v>77</v>
      </c>
      <c r="S818" t="s">
        <v>64</v>
      </c>
      <c r="T818" t="s">
        <v>65</v>
      </c>
      <c r="U818" t="s">
        <v>66</v>
      </c>
      <c r="V818" t="s">
        <v>66</v>
      </c>
      <c r="X818" t="b">
        <v>1</v>
      </c>
      <c r="Y818" t="b">
        <v>1</v>
      </c>
      <c r="Z818" t="b">
        <v>1</v>
      </c>
      <c r="AA818">
        <v>200</v>
      </c>
      <c r="AB818">
        <v>235</v>
      </c>
      <c r="AC818" t="s">
        <v>67</v>
      </c>
      <c r="AD818" t="b">
        <v>0</v>
      </c>
      <c r="AE818" t="b">
        <v>0</v>
      </c>
      <c r="AF818" t="s">
        <v>68</v>
      </c>
      <c r="AG818" t="s">
        <v>60</v>
      </c>
      <c r="AH818" t="s">
        <v>60</v>
      </c>
      <c r="AI818" t="b">
        <v>1</v>
      </c>
      <c r="AJ818" t="s">
        <v>60</v>
      </c>
      <c r="AK818" t="s">
        <v>60</v>
      </c>
      <c r="AL818" t="s">
        <v>60</v>
      </c>
      <c r="AM818" t="s">
        <v>60</v>
      </c>
      <c r="AN818" t="s">
        <v>69</v>
      </c>
      <c r="AO818" t="s">
        <v>126</v>
      </c>
      <c r="AP818" t="b">
        <v>0</v>
      </c>
      <c r="AQ818" t="b">
        <v>0</v>
      </c>
      <c r="AR818" t="s">
        <v>71</v>
      </c>
      <c r="AS818" t="b">
        <v>0</v>
      </c>
      <c r="AT818" t="s">
        <v>72</v>
      </c>
      <c r="AU818" t="s">
        <v>60</v>
      </c>
      <c r="AX818" t="s">
        <v>462</v>
      </c>
      <c r="AY818" t="s">
        <v>60</v>
      </c>
      <c r="BA818" t="b">
        <v>0</v>
      </c>
      <c r="BB818" t="s">
        <v>60</v>
      </c>
      <c r="BD818" t="s">
        <v>60</v>
      </c>
    </row>
    <row r="819" spans="1:56" x14ac:dyDescent="0.25">
      <c r="A819" t="s">
        <v>193</v>
      </c>
      <c r="B819" t="s">
        <v>777</v>
      </c>
      <c r="C819">
        <v>7912110</v>
      </c>
      <c r="D819" t="s">
        <v>58</v>
      </c>
      <c r="E819" t="s">
        <v>58</v>
      </c>
      <c r="G819" t="s">
        <v>559</v>
      </c>
      <c r="H819" t="str">
        <f>"06003"</f>
        <v>06003</v>
      </c>
      <c r="I819" t="s">
        <v>60</v>
      </c>
      <c r="J819" s="2">
        <v>42889</v>
      </c>
      <c r="K819" t="s">
        <v>61</v>
      </c>
      <c r="L819">
        <v>5</v>
      </c>
      <c r="N819" t="str">
        <f t="shared" si="56"/>
        <v>0</v>
      </c>
      <c r="O819">
        <v>5</v>
      </c>
      <c r="P819" t="s">
        <v>62</v>
      </c>
      <c r="Q819" t="s">
        <v>77</v>
      </c>
      <c r="R819" t="s">
        <v>77</v>
      </c>
      <c r="S819" t="s">
        <v>64</v>
      </c>
      <c r="T819" t="s">
        <v>65</v>
      </c>
      <c r="U819" t="s">
        <v>66</v>
      </c>
      <c r="V819" t="s">
        <v>66</v>
      </c>
      <c r="X819" t="b">
        <v>1</v>
      </c>
      <c r="Y819" t="b">
        <v>1</v>
      </c>
      <c r="Z819" t="b">
        <v>1</v>
      </c>
      <c r="AA819">
        <v>200</v>
      </c>
      <c r="AB819">
        <v>230</v>
      </c>
      <c r="AC819" t="s">
        <v>67</v>
      </c>
      <c r="AD819" t="b">
        <v>0</v>
      </c>
      <c r="AE819" t="b">
        <v>0</v>
      </c>
      <c r="AF819" t="s">
        <v>68</v>
      </c>
      <c r="AG819" t="s">
        <v>60</v>
      </c>
      <c r="AH819" t="s">
        <v>60</v>
      </c>
      <c r="AI819" t="b">
        <v>1</v>
      </c>
      <c r="AJ819" t="s">
        <v>60</v>
      </c>
      <c r="AK819" t="s">
        <v>60</v>
      </c>
      <c r="AL819" t="s">
        <v>60</v>
      </c>
      <c r="AM819" t="s">
        <v>60</v>
      </c>
      <c r="AN819" t="s">
        <v>69</v>
      </c>
      <c r="AO819" t="s">
        <v>126</v>
      </c>
      <c r="AP819" t="b">
        <v>0</v>
      </c>
      <c r="AQ819" t="b">
        <v>0</v>
      </c>
      <c r="AR819" t="s">
        <v>71</v>
      </c>
      <c r="AS819" t="b">
        <v>0</v>
      </c>
      <c r="AT819" t="s">
        <v>72</v>
      </c>
      <c r="AU819" t="s">
        <v>60</v>
      </c>
      <c r="AX819" t="s">
        <v>462</v>
      </c>
      <c r="AY819" t="s">
        <v>60</v>
      </c>
      <c r="BA819" t="b">
        <v>0</v>
      </c>
      <c r="BB819" t="s">
        <v>60</v>
      </c>
      <c r="BD819" t="s">
        <v>60</v>
      </c>
    </row>
    <row r="820" spans="1:56" x14ac:dyDescent="0.25">
      <c r="A820" t="s">
        <v>193</v>
      </c>
      <c r="B820" t="s">
        <v>683</v>
      </c>
      <c r="C820">
        <v>7980120</v>
      </c>
      <c r="D820" t="s">
        <v>89</v>
      </c>
      <c r="E820" t="s">
        <v>89</v>
      </c>
      <c r="F820" t="s">
        <v>658</v>
      </c>
      <c r="G820" t="s">
        <v>778</v>
      </c>
      <c r="H820" t="str">
        <f>"06053"</f>
        <v>06053</v>
      </c>
      <c r="I820" t="s">
        <v>60</v>
      </c>
      <c r="J820" s="1">
        <v>19511</v>
      </c>
      <c r="K820" t="s">
        <v>61</v>
      </c>
      <c r="L820">
        <v>1</v>
      </c>
      <c r="N820" t="str">
        <f t="shared" si="56"/>
        <v>0</v>
      </c>
      <c r="O820">
        <v>1</v>
      </c>
      <c r="P820" t="s">
        <v>62</v>
      </c>
      <c r="Q820" t="s">
        <v>77</v>
      </c>
      <c r="R820" t="s">
        <v>77</v>
      </c>
      <c r="S820" t="s">
        <v>64</v>
      </c>
      <c r="T820" t="s">
        <v>65</v>
      </c>
      <c r="U820" t="s">
        <v>66</v>
      </c>
      <c r="V820" t="s">
        <v>66</v>
      </c>
      <c r="X820" t="b">
        <v>1</v>
      </c>
      <c r="Y820" t="b">
        <v>1</v>
      </c>
      <c r="Z820" t="b">
        <v>1</v>
      </c>
      <c r="AA820">
        <v>200</v>
      </c>
      <c r="AB820">
        <v>230</v>
      </c>
      <c r="AC820" t="s">
        <v>67</v>
      </c>
      <c r="AD820" t="b">
        <v>0</v>
      </c>
      <c r="AE820" t="b">
        <v>0</v>
      </c>
      <c r="AF820" t="s">
        <v>68</v>
      </c>
      <c r="AG820" t="s">
        <v>60</v>
      </c>
      <c r="AH820" t="s">
        <v>60</v>
      </c>
      <c r="AI820" t="b">
        <v>1</v>
      </c>
      <c r="AJ820" t="s">
        <v>60</v>
      </c>
      <c r="AK820" t="s">
        <v>60</v>
      </c>
      <c r="AL820" t="s">
        <v>60</v>
      </c>
      <c r="AM820" t="s">
        <v>60</v>
      </c>
      <c r="AN820" t="s">
        <v>69</v>
      </c>
      <c r="AO820" t="s">
        <v>108</v>
      </c>
      <c r="AP820" t="b">
        <v>0</v>
      </c>
      <c r="AQ820" t="b">
        <v>0</v>
      </c>
      <c r="AR820" t="s">
        <v>71</v>
      </c>
      <c r="AS820" t="b">
        <v>0</v>
      </c>
      <c r="AT820" t="s">
        <v>72</v>
      </c>
      <c r="AU820" t="s">
        <v>60</v>
      </c>
      <c r="AX820" t="s">
        <v>462</v>
      </c>
      <c r="AY820" t="s">
        <v>60</v>
      </c>
      <c r="BA820" t="b">
        <v>0</v>
      </c>
      <c r="BB820" t="s">
        <v>60</v>
      </c>
      <c r="BC820">
        <v>7980120</v>
      </c>
      <c r="BD820" t="s">
        <v>60</v>
      </c>
    </row>
    <row r="821" spans="1:56" x14ac:dyDescent="0.25">
      <c r="A821" t="s">
        <v>193</v>
      </c>
      <c r="B821" t="s">
        <v>753</v>
      </c>
      <c r="C821">
        <v>7980130</v>
      </c>
      <c r="D821" t="s">
        <v>81</v>
      </c>
      <c r="E821" t="s">
        <v>81</v>
      </c>
      <c r="F821" t="s">
        <v>658</v>
      </c>
      <c r="G821" t="s">
        <v>779</v>
      </c>
      <c r="H821" t="str">
        <f>"06053"</f>
        <v>06053</v>
      </c>
      <c r="I821" t="s">
        <v>60</v>
      </c>
      <c r="J821" s="1">
        <v>19511</v>
      </c>
      <c r="K821" t="s">
        <v>61</v>
      </c>
      <c r="L821">
        <v>1</v>
      </c>
      <c r="N821" t="str">
        <f t="shared" si="56"/>
        <v>0</v>
      </c>
      <c r="O821">
        <v>1</v>
      </c>
      <c r="P821" t="s">
        <v>62</v>
      </c>
      <c r="Q821" t="s">
        <v>77</v>
      </c>
      <c r="R821" t="s">
        <v>77</v>
      </c>
      <c r="S821" t="s">
        <v>64</v>
      </c>
      <c r="T821" t="s">
        <v>65</v>
      </c>
      <c r="U821" t="s">
        <v>66</v>
      </c>
      <c r="V821" t="s">
        <v>66</v>
      </c>
      <c r="X821" t="b">
        <v>1</v>
      </c>
      <c r="Y821" t="b">
        <v>1</v>
      </c>
      <c r="Z821" t="b">
        <v>1</v>
      </c>
      <c r="AA821">
        <v>200</v>
      </c>
      <c r="AB821">
        <v>235</v>
      </c>
      <c r="AC821" t="s">
        <v>67</v>
      </c>
      <c r="AD821" t="b">
        <v>0</v>
      </c>
      <c r="AE821" t="b">
        <v>0</v>
      </c>
      <c r="AF821" t="s">
        <v>68</v>
      </c>
      <c r="AG821" t="s">
        <v>60</v>
      </c>
      <c r="AH821" t="s">
        <v>60</v>
      </c>
      <c r="AI821" t="b">
        <v>1</v>
      </c>
      <c r="AJ821" t="s">
        <v>60</v>
      </c>
      <c r="AK821" t="s">
        <v>60</v>
      </c>
      <c r="AL821" t="s">
        <v>60</v>
      </c>
      <c r="AM821" t="s">
        <v>60</v>
      </c>
      <c r="AN821" t="s">
        <v>69</v>
      </c>
      <c r="AO821" t="s">
        <v>108</v>
      </c>
      <c r="AP821" t="b">
        <v>0</v>
      </c>
      <c r="AQ821" t="b">
        <v>0</v>
      </c>
      <c r="AR821" t="s">
        <v>71</v>
      </c>
      <c r="AS821" t="b">
        <v>0</v>
      </c>
      <c r="AT821" t="s">
        <v>72</v>
      </c>
      <c r="AU821" t="s">
        <v>60</v>
      </c>
      <c r="AX821" t="s">
        <v>462</v>
      </c>
      <c r="AY821" t="s">
        <v>60</v>
      </c>
      <c r="BA821" t="b">
        <v>0</v>
      </c>
      <c r="BB821" t="s">
        <v>60</v>
      </c>
      <c r="BC821">
        <v>7980130</v>
      </c>
      <c r="BD821" t="s">
        <v>60</v>
      </c>
    </row>
    <row r="822" spans="1:56" x14ac:dyDescent="0.25">
      <c r="A822" t="s">
        <v>193</v>
      </c>
      <c r="B822" t="s">
        <v>753</v>
      </c>
      <c r="C822">
        <v>7980130</v>
      </c>
      <c r="D822" t="s">
        <v>74</v>
      </c>
      <c r="E822" t="s">
        <v>74</v>
      </c>
      <c r="F822" t="s">
        <v>658</v>
      </c>
      <c r="G822" t="s">
        <v>716</v>
      </c>
      <c r="H822" t="str">
        <f>"06053"</f>
        <v>06053</v>
      </c>
      <c r="I822" t="s">
        <v>60</v>
      </c>
      <c r="J822" s="1">
        <v>19511</v>
      </c>
      <c r="K822" t="s">
        <v>61</v>
      </c>
      <c r="L822">
        <v>1</v>
      </c>
      <c r="N822" t="str">
        <f t="shared" si="56"/>
        <v>0</v>
      </c>
      <c r="O822">
        <v>1</v>
      </c>
      <c r="P822" t="s">
        <v>62</v>
      </c>
      <c r="Q822" t="s">
        <v>77</v>
      </c>
      <c r="R822" t="s">
        <v>77</v>
      </c>
      <c r="S822" t="s">
        <v>64</v>
      </c>
      <c r="T822" t="s">
        <v>65</v>
      </c>
      <c r="U822" t="s">
        <v>66</v>
      </c>
      <c r="V822" t="s">
        <v>66</v>
      </c>
      <c r="X822" t="b">
        <v>1</v>
      </c>
      <c r="Y822" t="b">
        <v>1</v>
      </c>
      <c r="Z822" t="b">
        <v>1</v>
      </c>
      <c r="AA822">
        <v>200</v>
      </c>
      <c r="AB822">
        <v>235</v>
      </c>
      <c r="AC822" t="s">
        <v>67</v>
      </c>
      <c r="AD822" t="b">
        <v>0</v>
      </c>
      <c r="AE822" t="b">
        <v>0</v>
      </c>
      <c r="AF822" t="s">
        <v>68</v>
      </c>
      <c r="AG822" t="s">
        <v>60</v>
      </c>
      <c r="AH822" t="s">
        <v>60</v>
      </c>
      <c r="AI822" t="b">
        <v>1</v>
      </c>
      <c r="AJ822" t="s">
        <v>60</v>
      </c>
      <c r="AK822" t="s">
        <v>60</v>
      </c>
      <c r="AL822" t="s">
        <v>60</v>
      </c>
      <c r="AM822" t="s">
        <v>60</v>
      </c>
      <c r="AN822" t="s">
        <v>69</v>
      </c>
      <c r="AO822" t="s">
        <v>108</v>
      </c>
      <c r="AP822" t="b">
        <v>0</v>
      </c>
      <c r="AQ822" t="b">
        <v>0</v>
      </c>
      <c r="AR822" t="s">
        <v>71</v>
      </c>
      <c r="AS822" t="b">
        <v>0</v>
      </c>
      <c r="AT822" t="s">
        <v>72</v>
      </c>
      <c r="AU822" t="s">
        <v>60</v>
      </c>
      <c r="AX822" t="s">
        <v>462</v>
      </c>
      <c r="AY822" t="s">
        <v>60</v>
      </c>
      <c r="BA822" t="b">
        <v>0</v>
      </c>
      <c r="BB822" t="s">
        <v>60</v>
      </c>
      <c r="BC822">
        <v>7980130</v>
      </c>
      <c r="BD82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2017-02-04T21:17:57Z</dcterms:created>
  <dcterms:modified xsi:type="dcterms:W3CDTF">2017-02-04T21:17:57Z</dcterms:modified>
</cp:coreProperties>
</file>